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018\Tesorería, Lic. Martha, 05.03.2018\"/>
    </mc:Choice>
  </mc:AlternateContent>
  <bookViews>
    <workbookView xWindow="0" yWindow="0" windowWidth="28800" windowHeight="118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35" i="1" l="1"/>
  <c r="M134" i="1"/>
  <c r="L134" i="1"/>
  <c r="K134" i="1"/>
  <c r="J134" i="1"/>
  <c r="I134" i="1"/>
  <c r="H134" i="1"/>
  <c r="G134" i="1"/>
  <c r="F134" i="1"/>
  <c r="E134" i="1"/>
  <c r="D134" i="1"/>
  <c r="C134" i="1"/>
  <c r="B134" i="1"/>
  <c r="N132" i="1"/>
  <c r="N131" i="1"/>
  <c r="N130" i="1"/>
  <c r="N129" i="1"/>
  <c r="M128" i="1"/>
  <c r="L128" i="1"/>
  <c r="K128" i="1"/>
  <c r="J128" i="1"/>
  <c r="I128" i="1"/>
  <c r="H128" i="1"/>
  <c r="G128" i="1"/>
  <c r="F128" i="1"/>
  <c r="E128" i="1"/>
  <c r="D128" i="1"/>
  <c r="C128" i="1"/>
  <c r="B128" i="1"/>
  <c r="N126" i="1"/>
  <c r="M125" i="1"/>
  <c r="L125" i="1"/>
  <c r="K125" i="1"/>
  <c r="J125" i="1"/>
  <c r="I125" i="1"/>
  <c r="H125" i="1"/>
  <c r="G125" i="1"/>
  <c r="F125" i="1"/>
  <c r="E125" i="1"/>
  <c r="D125" i="1"/>
  <c r="C125" i="1"/>
  <c r="B125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M107" i="1"/>
  <c r="L107" i="1"/>
  <c r="K107" i="1"/>
  <c r="J107" i="1"/>
  <c r="I107" i="1"/>
  <c r="H107" i="1"/>
  <c r="G107" i="1"/>
  <c r="F107" i="1"/>
  <c r="E107" i="1"/>
  <c r="D107" i="1"/>
  <c r="C107" i="1"/>
  <c r="B107" i="1"/>
  <c r="N104" i="1"/>
  <c r="N103" i="1"/>
  <c r="M102" i="1"/>
  <c r="L102" i="1"/>
  <c r="K102" i="1"/>
  <c r="J102" i="1"/>
  <c r="I102" i="1"/>
  <c r="H102" i="1"/>
  <c r="G102" i="1"/>
  <c r="F102" i="1"/>
  <c r="E102" i="1"/>
  <c r="D102" i="1"/>
  <c r="C102" i="1"/>
  <c r="B102" i="1"/>
  <c r="N99" i="1"/>
  <c r="N98" i="1"/>
  <c r="N97" i="1"/>
  <c r="N96" i="1"/>
  <c r="N95" i="1"/>
  <c r="M94" i="1"/>
  <c r="L94" i="1"/>
  <c r="K94" i="1"/>
  <c r="J94" i="1"/>
  <c r="I94" i="1"/>
  <c r="H94" i="1"/>
  <c r="G94" i="1"/>
  <c r="F94" i="1"/>
  <c r="E94" i="1"/>
  <c r="D94" i="1"/>
  <c r="C94" i="1"/>
  <c r="B94" i="1"/>
  <c r="N90" i="1"/>
  <c r="N89" i="1"/>
  <c r="N88" i="1"/>
  <c r="N87" i="1"/>
  <c r="N86" i="1"/>
  <c r="M85" i="1"/>
  <c r="L85" i="1"/>
  <c r="K85" i="1"/>
  <c r="J85" i="1"/>
  <c r="I85" i="1"/>
  <c r="H85" i="1"/>
  <c r="G85" i="1"/>
  <c r="F85" i="1"/>
  <c r="E85" i="1"/>
  <c r="D85" i="1"/>
  <c r="C85" i="1"/>
  <c r="B85" i="1"/>
  <c r="N81" i="1"/>
  <c r="N80" i="1"/>
  <c r="N79" i="1"/>
  <c r="M78" i="1"/>
  <c r="L78" i="1"/>
  <c r="K78" i="1"/>
  <c r="J78" i="1"/>
  <c r="I78" i="1"/>
  <c r="H78" i="1"/>
  <c r="G78" i="1"/>
  <c r="F78" i="1"/>
  <c r="E78" i="1"/>
  <c r="D78" i="1"/>
  <c r="C78" i="1"/>
  <c r="B78" i="1"/>
  <c r="N76" i="1"/>
  <c r="N75" i="1"/>
  <c r="N74" i="1"/>
  <c r="N73" i="1"/>
  <c r="N72" i="1"/>
  <c r="N71" i="1"/>
  <c r="N70" i="1"/>
  <c r="N69" i="1"/>
  <c r="N68" i="1"/>
  <c r="N67" i="1"/>
  <c r="M66" i="1"/>
  <c r="L66" i="1"/>
  <c r="K66" i="1"/>
  <c r="J66" i="1"/>
  <c r="I66" i="1"/>
  <c r="I65" i="1" s="1"/>
  <c r="H66" i="1"/>
  <c r="G66" i="1"/>
  <c r="F66" i="1"/>
  <c r="E66" i="1"/>
  <c r="E65" i="1" s="1"/>
  <c r="D66" i="1"/>
  <c r="C66" i="1"/>
  <c r="B66" i="1"/>
  <c r="M65" i="1"/>
  <c r="L65" i="1"/>
  <c r="J65" i="1"/>
  <c r="F65" i="1"/>
  <c r="D65" i="1"/>
  <c r="B65" i="1"/>
  <c r="N63" i="1"/>
  <c r="N62" i="1"/>
  <c r="N61" i="1"/>
  <c r="N60" i="1"/>
  <c r="N59" i="1"/>
  <c r="N58" i="1"/>
  <c r="N57" i="1"/>
  <c r="N56" i="1"/>
  <c r="M55" i="1"/>
  <c r="L55" i="1"/>
  <c r="K55" i="1"/>
  <c r="J55" i="1"/>
  <c r="I55" i="1"/>
  <c r="H55" i="1"/>
  <c r="G55" i="1"/>
  <c r="F55" i="1"/>
  <c r="E55" i="1"/>
  <c r="D55" i="1"/>
  <c r="C55" i="1"/>
  <c r="B55" i="1"/>
  <c r="N53" i="1"/>
  <c r="N52" i="1"/>
  <c r="N51" i="1"/>
  <c r="N50" i="1"/>
  <c r="N49" i="1"/>
  <c r="N48" i="1"/>
  <c r="N47" i="1"/>
  <c r="N46" i="1"/>
  <c r="N45" i="1"/>
  <c r="N44" i="1"/>
  <c r="N43" i="1"/>
  <c r="M41" i="1"/>
  <c r="L41" i="1"/>
  <c r="K41" i="1"/>
  <c r="J41" i="1"/>
  <c r="I41" i="1"/>
  <c r="H41" i="1"/>
  <c r="G41" i="1"/>
  <c r="F41" i="1"/>
  <c r="E41" i="1"/>
  <c r="D41" i="1"/>
  <c r="C41" i="1"/>
  <c r="B41" i="1"/>
  <c r="N39" i="1"/>
  <c r="M38" i="1"/>
  <c r="L38" i="1"/>
  <c r="K38" i="1"/>
  <c r="J38" i="1"/>
  <c r="I38" i="1"/>
  <c r="H38" i="1"/>
  <c r="G38" i="1"/>
  <c r="F38" i="1"/>
  <c r="E38" i="1"/>
  <c r="D38" i="1"/>
  <c r="C38" i="1"/>
  <c r="B38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M23" i="1"/>
  <c r="L23" i="1"/>
  <c r="K23" i="1"/>
  <c r="J23" i="1"/>
  <c r="I23" i="1"/>
  <c r="H23" i="1"/>
  <c r="G23" i="1"/>
  <c r="F23" i="1"/>
  <c r="E23" i="1"/>
  <c r="D23" i="1"/>
  <c r="C23" i="1"/>
  <c r="B23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M7" i="1"/>
  <c r="L7" i="1"/>
  <c r="K7" i="1"/>
  <c r="J7" i="1"/>
  <c r="I7" i="1"/>
  <c r="H7" i="1"/>
  <c r="G7" i="1"/>
  <c r="F7" i="1"/>
  <c r="E7" i="1"/>
  <c r="D7" i="1"/>
  <c r="C7" i="1"/>
  <c r="B7" i="1"/>
  <c r="L137" i="1" l="1"/>
  <c r="D137" i="1"/>
  <c r="N38" i="1"/>
  <c r="N66" i="1"/>
  <c r="H65" i="1"/>
  <c r="C65" i="1"/>
  <c r="G65" i="1"/>
  <c r="N107" i="1"/>
  <c r="H137" i="1"/>
  <c r="C137" i="1"/>
  <c r="G137" i="1"/>
  <c r="N78" i="1"/>
  <c r="N134" i="1"/>
  <c r="N23" i="1"/>
  <c r="N102" i="1"/>
  <c r="E137" i="1"/>
  <c r="I137" i="1"/>
  <c r="M137" i="1"/>
  <c r="N41" i="1"/>
  <c r="N55" i="1"/>
  <c r="K65" i="1"/>
  <c r="N125" i="1"/>
  <c r="B137" i="1"/>
  <c r="F137" i="1"/>
  <c r="J137" i="1"/>
  <c r="N7" i="1"/>
  <c r="N85" i="1"/>
  <c r="N94" i="1"/>
  <c r="N128" i="1"/>
  <c r="N65" i="1" l="1"/>
  <c r="J138" i="1"/>
  <c r="N138" i="1"/>
  <c r="N137" i="1"/>
  <c r="D138" i="1"/>
  <c r="G138" i="1"/>
  <c r="K137" i="1"/>
  <c r="M138" i="1" l="1"/>
</calcChain>
</file>

<file path=xl/sharedStrings.xml><?xml version="1.0" encoding="utf-8"?>
<sst xmlns="http://schemas.openxmlformats.org/spreadsheetml/2006/main" count="135" uniqueCount="122">
  <si>
    <t>MUNICIPIO DE GARCIA, NUEVO LEON</t>
  </si>
  <si>
    <t>PRESUPUESTO AUTORIZADO DE INGRESOS</t>
  </si>
  <si>
    <t>EJERCICIO 2017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</si>
  <si>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</si>
  <si>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</si>
  <si>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</si>
  <si>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</si>
  <si>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</si>
  <si>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</si>
  <si>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</si>
  <si>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</si>
  <si>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</si>
  <si>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</si>
  <si>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</si>
  <si>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</si>
  <si>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</si>
  <si>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IMPUESTOS</t>
  </si>
  <si>
    <t>Sobre el ejercicio de Act. Mercantiles</t>
  </si>
  <si>
    <t>Predial</t>
  </si>
  <si>
    <t>Predial presente año</t>
  </si>
  <si>
    <t>Rezago</t>
  </si>
  <si>
    <t>Reduccion por Pronto Pago (Cargo)</t>
  </si>
  <si>
    <t>Subsidios (Cargo)</t>
  </si>
  <si>
    <t>Adquisición de Inmuebles</t>
  </si>
  <si>
    <t>Diversiones y Espectáculos Públicos</t>
  </si>
  <si>
    <t>Juegos Permitidos</t>
  </si>
  <si>
    <t>Adquisión de Cítricos (suspendido)</t>
  </si>
  <si>
    <t>Aumento de valor y mej. Esp. De la Prop.</t>
  </si>
  <si>
    <t>Recargos y Accesorios</t>
  </si>
  <si>
    <t>Recargos Predial.</t>
  </si>
  <si>
    <t xml:space="preserve"> </t>
  </si>
  <si>
    <t>DERECHOS</t>
  </si>
  <si>
    <t>Cooperación para Obras Públicas</t>
  </si>
  <si>
    <t>Servicios Públicos</t>
  </si>
  <si>
    <t>Construcciones y Urbanizaciones</t>
  </si>
  <si>
    <t>Certificaciones, autorizaciones, constancias y re</t>
  </si>
  <si>
    <t>Inscripción y refrendo</t>
  </si>
  <si>
    <t>Expedición de Cédula de empadronamiento</t>
  </si>
  <si>
    <t>Revisión, Inspección y Servicios</t>
  </si>
  <si>
    <t>Expedición de licencias</t>
  </si>
  <si>
    <t>Limpia y Recolección de Desechos Industriales y Comerciales</t>
  </si>
  <si>
    <t>Ocupación de la Vía Pública</t>
  </si>
  <si>
    <t>Mercados Rodantes</t>
  </si>
  <si>
    <t>Servicios Municipales de Cementerios</t>
  </si>
  <si>
    <t>CONTRIBUCION POR NUEVOS FRACCS.</t>
  </si>
  <si>
    <t>Contribución para nuevos fraccs, edificaciones</t>
  </si>
  <si>
    <t>PRODUCTOS</t>
  </si>
  <si>
    <t>Enajenación de bienes muebles e inmuebles</t>
  </si>
  <si>
    <t>Arrendamientyo o expl. De bienes muebles e inm.</t>
  </si>
  <si>
    <t>Créditos a favor del Municipio</t>
  </si>
  <si>
    <t>Establecimientos o empresas que dependan del M</t>
  </si>
  <si>
    <t>Venta de bienes mostrencos</t>
  </si>
  <si>
    <t>Venta de objetos recogidos por los deptos de la A.</t>
  </si>
  <si>
    <t>Depósitos de escombros y desechos vegetales</t>
  </si>
  <si>
    <t>Venta por impresos, formatos y papel especial</t>
  </si>
  <si>
    <t>Intereses</t>
  </si>
  <si>
    <t>Eventos Municipales</t>
  </si>
  <si>
    <t>Aplicación de Examen de Aprob. de Licencia</t>
  </si>
  <si>
    <t>APROVECHAMIENTOS</t>
  </si>
  <si>
    <t>Multas</t>
  </si>
  <si>
    <t>Donativos</t>
  </si>
  <si>
    <t>Subsidios</t>
  </si>
  <si>
    <t>Cauciones cuya perdida se declare a fav. Del Munic</t>
  </si>
  <si>
    <t>Indemnizaciones</t>
  </si>
  <si>
    <t>Diversos</t>
  </si>
  <si>
    <t>Ingresos del DIF Municipal</t>
  </si>
  <si>
    <t>PARTICIPACIONES</t>
  </si>
  <si>
    <t>Participaciones</t>
  </si>
  <si>
    <t>Fondo General de Participaciones</t>
  </si>
  <si>
    <t>Fondo de Fomento Municipal</t>
  </si>
  <si>
    <t>Tenencia</t>
  </si>
  <si>
    <t>Impuesto sobre Automóviles Nuevos</t>
  </si>
  <si>
    <t>Impuesto Especial sobre Producción y Servicios</t>
  </si>
  <si>
    <t>Fondo de Fiscalización</t>
  </si>
  <si>
    <t>Recaudación de la Venta Final de Gasolina y Diesel</t>
  </si>
  <si>
    <t>Fondo de Extraccion de Hidrocarburos</t>
  </si>
  <si>
    <t>ISR</t>
  </si>
  <si>
    <t>Fondo de Estabilización de Ingresos (FEIEF)</t>
  </si>
  <si>
    <t>ESTATALES</t>
  </si>
  <si>
    <t>Fondo Descentralizado de Seguridad (ISN)</t>
  </si>
  <si>
    <t>0.6 Cuotas por Derechos de Control Vehicular (ICV)</t>
  </si>
  <si>
    <t>Impuesto Sobre Tenencia</t>
  </si>
  <si>
    <t>FONDO DE INFRAESTRUCTURA SOCIAL</t>
  </si>
  <si>
    <t>Fondo de Infraestructura Social</t>
  </si>
  <si>
    <t>Aportación Federal Fondo de Infraest. Social</t>
  </si>
  <si>
    <t>Aportación del Estado Fondo 3</t>
  </si>
  <si>
    <t>Aportación de vecinos Fondo 3</t>
  </si>
  <si>
    <t>Intereses Fondo 3</t>
  </si>
  <si>
    <t>FONDO PARA EL FORT. MUNICIPAL</t>
  </si>
  <si>
    <t>Fondo para el fortalecimiento Municipal</t>
  </si>
  <si>
    <t>Aport. Fed. Fondo p/fortalecimiento Municipal</t>
  </si>
  <si>
    <t>Aportación del Estado Fondo 4</t>
  </si>
  <si>
    <t>Aportación de Vecinos Fondo 4</t>
  </si>
  <si>
    <t>Intereses fondo 4</t>
  </si>
  <si>
    <t>FONDO DESCENTRALIZADO</t>
  </si>
  <si>
    <t>Fondos descentralizados Estatales</t>
  </si>
  <si>
    <t>Fondo descentralizado</t>
  </si>
  <si>
    <t>OTRAS APORTACIONES</t>
  </si>
  <si>
    <t>Programa de Rehab. Y mant. A escuelas</t>
  </si>
  <si>
    <t>Fondo de Ultracrecimiento</t>
  </si>
  <si>
    <t>Fondo para el Desarrollo Municipal</t>
  </si>
  <si>
    <t>Fondo Metropolitano</t>
  </si>
  <si>
    <t>Fondo FORTASEG</t>
  </si>
  <si>
    <t>Programa de Rescate de Espacios Públicos</t>
  </si>
  <si>
    <t>FOPEDEP</t>
  </si>
  <si>
    <t>Otras Aportaciones Estatales</t>
  </si>
  <si>
    <t>Programa Habitat</t>
  </si>
  <si>
    <t>Fondo Programas Regionales</t>
  </si>
  <si>
    <t>PROG. INFRAEST. A LA VIVIENDA 2016 (FEDERAL)</t>
  </si>
  <si>
    <t>Fondo IMMujeres 2016</t>
  </si>
  <si>
    <t>Provisiones Económicas</t>
  </si>
  <si>
    <t>Fondo Minero 1</t>
  </si>
  <si>
    <t>CONTRIBUCION DE VECINOS</t>
  </si>
  <si>
    <t>Contribución de vecinos</t>
  </si>
  <si>
    <t>FINANCIAMIENTOS</t>
  </si>
  <si>
    <t>Financiamientos</t>
  </si>
  <si>
    <t>Bancos</t>
  </si>
  <si>
    <t>Arrendamiento Financiero</t>
  </si>
  <si>
    <t>Préstamos de Gobierno del Estado</t>
  </si>
  <si>
    <t>OTROS</t>
  </si>
  <si>
    <t>Otros</t>
  </si>
  <si>
    <t>SUMA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</si>
</sst>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7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3" fontId="2" fillId="0" borderId="0" xfId="0" applyNumberFormat="1" applyFont="1"/>
    <xf numFmtId="4" fontId="2" fillId="0" borderId="0" xfId="0" applyNumberFormat="1" applyFont="1"/>
    <xf numFmtId="4" fontId="3" fillId="0" borderId="0" xfId="0" applyNumberFormat="1" applyFont="1" applyAlignment="1">
      <alignment horizontal="center"/>
    </xf>
    <xf numFmtId="4" fontId="3" fillId="0" borderId="0" xfId="0" applyNumberFormat="1" applyFont="1"/>
    <xf numFmtId="4" fontId="4" fillId="0" borderId="0" xfId="0" applyNumberFormat="1" applyFont="1"/>
    <xf numFmtId="4" fontId="5" fillId="0" borderId="0" xfId="0" applyNumberFormat="1" applyFont="1"/>
    <xf numFmtId="4" fontId="6" fillId="2" borderId="0" xfId="0" applyNumberFormat="1" applyFont="1" applyFill="1"/>
    <xf numFmtId="4" fontId="3" fillId="2" borderId="0" xfId="0" applyNumberFormat="1" applyFont="1" applyFill="1"/>
    <xf numFmtId="4" fontId="1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38"/>
  <sheetViews>
    <sheetView tabSelected="1" zoomScaleNormal="100" workbookViewId="0">
      <selection activeCell="Q10" sqref="Q10"/>
    </sheetView>
  </sheetViews>
  <sheetFormatPr baseColWidth="10" defaultRowHeight="12" x14ac:dyDescent="0.2"/>
  <cols>
    <col min="1" max="1" width="31.85546875" style="2" customWidth="1"/>
    <col min="2" max="13" width="12.28515625" style="4" customWidth="1"/>
    <col min="14" max="14" width="14.140625" style="4" bestFit="1" customWidth="1"/>
    <col min="15" max="16384" width="11.42578125" style="2"/>
  </cols>
  <sheetData>
    <row r="2" spans="1:14" ht="15.75" x14ac:dyDescent="0.25">
      <c r="A2" s="9" t="s">
        <v>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1:14" x14ac:dyDescent="0.2">
      <c r="A3" s="10" t="s">
        <v>1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spans="1:14" x14ac:dyDescent="0.2">
      <c r="A4" s="11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</row>
    <row r="5" spans="1:14" x14ac:dyDescent="0.2"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  <c r="J5" s="3" t="s">
        <v>11</v>
      </c>
      <c r="K5" s="3" t="s">
        <v>12</v>
      </c>
      <c r="L5" s="3" t="s">
        <v>13</v>
      </c>
      <c r="M5" s="3" t="s">
        <v>14</v>
      </c>
      <c r="N5" s="3" t="s">
        <v>15</v>
      </c>
    </row>
    <row r="7" spans="1:14" x14ac:dyDescent="0.2">
      <c r="A7" s="5" t="s">
        <v>16</v>
      </c>
      <c r="B7" s="6">
        <f>SUM(B8+B9-B12-B13+B14+B15+B16+B17+B18+B19)</f>
        <v>51425924.788499989</v>
      </c>
      <c r="C7" s="6">
        <f>SUM(C8+C9-C12-C13+C14+C15+C16+C17+C18+C19)</f>
        <v>19674882.011</v>
      </c>
      <c r="D7" s="6">
        <f>SUM(D8+D9-D12-D13+D14+D15+D16+D17+D18+D19)</f>
        <v>8163948.6589999981</v>
      </c>
      <c r="E7" s="6">
        <f t="shared" ref="E7:M7" si="0">SUM(E8+E9-E12-E13+E14+E15+E16+E17+E18+E19)</f>
        <v>9072742.3794999979</v>
      </c>
      <c r="F7" s="6">
        <f t="shared" si="0"/>
        <v>9694251.0474999994</v>
      </c>
      <c r="G7" s="6">
        <f t="shared" si="0"/>
        <v>15649674.11875</v>
      </c>
      <c r="H7" s="6">
        <f>SUM(H8+H9-H12-H13+H14+H15+H16+H17+H18+H19)</f>
        <v>7447575.3389999997</v>
      </c>
      <c r="I7" s="6">
        <f t="shared" si="0"/>
        <v>7874492.0722499993</v>
      </c>
      <c r="J7" s="6">
        <f t="shared" si="0"/>
        <v>10675659.878249999</v>
      </c>
      <c r="K7" s="6">
        <f t="shared" si="0"/>
        <v>12261927.728</v>
      </c>
      <c r="L7" s="6">
        <f t="shared" si="0"/>
        <v>13254475.438749999</v>
      </c>
      <c r="M7" s="6">
        <f t="shared" si="0"/>
        <v>14154497.844749998</v>
      </c>
      <c r="N7" s="7">
        <f>SUM(B7:M7)</f>
        <v>179350051.30524996</v>
      </c>
    </row>
    <row r="8" spans="1:14" x14ac:dyDescent="0.2">
      <c r="A8" s="2" t="s">
        <v>17</v>
      </c>
      <c r="B8" s="4">
        <v>0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f t="shared" ref="N8:N21" si="1">SUM(B8:M8)</f>
        <v>0</v>
      </c>
    </row>
    <row r="9" spans="1:14" x14ac:dyDescent="0.2">
      <c r="A9" s="2" t="s">
        <v>18</v>
      </c>
      <c r="B9" s="4">
        <v>37001044.499999993</v>
      </c>
      <c r="C9" s="4">
        <v>13335216.3595</v>
      </c>
      <c r="D9" s="4">
        <v>2826575.8749999995</v>
      </c>
      <c r="E9" s="4">
        <v>3275518.1874999995</v>
      </c>
      <c r="F9" s="4">
        <v>1273310.8624999998</v>
      </c>
      <c r="G9" s="4">
        <v>1916728.83375</v>
      </c>
      <c r="H9" s="4">
        <v>2851040.165</v>
      </c>
      <c r="I9" s="4">
        <v>1374017.1945</v>
      </c>
      <c r="J9" s="4">
        <v>1148865.0999999999</v>
      </c>
      <c r="K9" s="4">
        <v>2097539.2334999996</v>
      </c>
      <c r="L9" s="4">
        <v>1815799.7999999998</v>
      </c>
      <c r="M9" s="4">
        <v>3460596.1029999997</v>
      </c>
      <c r="N9" s="8">
        <f t="shared" si="1"/>
        <v>72376252.214249983</v>
      </c>
    </row>
    <row r="10" spans="1:14" x14ac:dyDescent="0.2">
      <c r="A10" s="2" t="s">
        <v>19</v>
      </c>
      <c r="B10" s="4">
        <v>0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f t="shared" si="1"/>
        <v>0</v>
      </c>
    </row>
    <row r="11" spans="1:14" x14ac:dyDescent="0.2">
      <c r="A11" s="2" t="s">
        <v>20</v>
      </c>
      <c r="B11" s="4">
        <v>0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f t="shared" si="1"/>
        <v>0</v>
      </c>
    </row>
    <row r="12" spans="1:14" x14ac:dyDescent="0.2">
      <c r="A12" s="2" t="s">
        <v>21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f t="shared" si="1"/>
        <v>0</v>
      </c>
    </row>
    <row r="13" spans="1:14" x14ac:dyDescent="0.2">
      <c r="A13" s="2" t="s">
        <v>22</v>
      </c>
      <c r="B13" s="4">
        <v>0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f t="shared" si="1"/>
        <v>0</v>
      </c>
    </row>
    <row r="14" spans="1:14" x14ac:dyDescent="0.2">
      <c r="A14" s="2" t="s">
        <v>23</v>
      </c>
      <c r="B14" s="4">
        <v>14384743.256499998</v>
      </c>
      <c r="C14" s="4">
        <v>5958419.8227499994</v>
      </c>
      <c r="D14" s="4">
        <v>5284800.328999999</v>
      </c>
      <c r="E14" s="4">
        <v>5745374.0954999989</v>
      </c>
      <c r="F14" s="4">
        <v>8354099.9247499993</v>
      </c>
      <c r="G14" s="4">
        <v>13620613.895</v>
      </c>
      <c r="H14" s="4">
        <v>4570460.1682500001</v>
      </c>
      <c r="I14" s="4">
        <v>6450935.817999999</v>
      </c>
      <c r="J14" s="4">
        <v>9465794.8552499991</v>
      </c>
      <c r="K14" s="4">
        <v>10120001.925249999</v>
      </c>
      <c r="L14" s="4">
        <v>11368337.668499999</v>
      </c>
      <c r="M14" s="4">
        <v>10631086.420749998</v>
      </c>
      <c r="N14" s="4">
        <f t="shared" si="1"/>
        <v>105954668.17949998</v>
      </c>
    </row>
    <row r="15" spans="1:14" x14ac:dyDescent="0.2">
      <c r="A15" s="2" t="s">
        <v>24</v>
      </c>
      <c r="B15" s="4">
        <v>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f t="shared" si="1"/>
        <v>0</v>
      </c>
    </row>
    <row r="16" spans="1:14" x14ac:dyDescent="0.2">
      <c r="A16" s="2" t="s">
        <v>25</v>
      </c>
      <c r="B16" s="4">
        <v>0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f t="shared" si="1"/>
        <v>0</v>
      </c>
    </row>
    <row r="17" spans="1:14" x14ac:dyDescent="0.2">
      <c r="A17" s="2" t="s">
        <v>26</v>
      </c>
      <c r="B17" s="4">
        <v>0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f t="shared" si="1"/>
        <v>0</v>
      </c>
    </row>
    <row r="18" spans="1:14" x14ac:dyDescent="0.2">
      <c r="A18" s="2" t="s">
        <v>27</v>
      </c>
      <c r="B18" s="4">
        <v>0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f t="shared" si="1"/>
        <v>0</v>
      </c>
    </row>
    <row r="19" spans="1:14" ht="11.25" customHeight="1" x14ac:dyDescent="0.2">
      <c r="A19" s="2" t="s">
        <v>28</v>
      </c>
      <c r="B19" s="4">
        <v>40137.031999999999</v>
      </c>
      <c r="C19" s="4">
        <v>381245.82874999999</v>
      </c>
      <c r="D19" s="4">
        <v>52572.454999999994</v>
      </c>
      <c r="E19" s="4">
        <v>51850.096499999992</v>
      </c>
      <c r="F19" s="4">
        <v>66840.260249999992</v>
      </c>
      <c r="G19" s="4">
        <v>112331.39</v>
      </c>
      <c r="H19" s="4">
        <v>26075.005749999997</v>
      </c>
      <c r="I19" s="4">
        <v>49539.059749999993</v>
      </c>
      <c r="J19" s="4">
        <v>60999.922999999995</v>
      </c>
      <c r="K19" s="4">
        <v>44386.56925</v>
      </c>
      <c r="L19" s="4">
        <v>70337.970249999998</v>
      </c>
      <c r="M19" s="4">
        <v>62815.320999999989</v>
      </c>
      <c r="N19" s="4">
        <f t="shared" si="1"/>
        <v>1019130.9115000002</v>
      </c>
    </row>
    <row r="20" spans="1:14" hidden="1" x14ac:dyDescent="0.2">
      <c r="A20" s="2" t="s">
        <v>29</v>
      </c>
      <c r="B20" s="4">
        <v>31258.44</v>
      </c>
      <c r="C20" s="4">
        <v>6891.73</v>
      </c>
      <c r="D20" s="4">
        <v>8187.47</v>
      </c>
      <c r="E20" s="4">
        <v>2244.37</v>
      </c>
      <c r="F20" s="4">
        <v>18938.61</v>
      </c>
      <c r="G20" s="4">
        <v>3220.81</v>
      </c>
      <c r="H20" s="4">
        <v>4440.33</v>
      </c>
      <c r="I20" s="4">
        <v>1759.27</v>
      </c>
      <c r="J20" s="4">
        <v>2490.54</v>
      </c>
      <c r="K20" s="4">
        <v>927</v>
      </c>
      <c r="L20" s="4">
        <v>927</v>
      </c>
      <c r="M20" s="4">
        <v>927</v>
      </c>
      <c r="N20" s="4">
        <f t="shared" si="1"/>
        <v>82212.569999999992</v>
      </c>
    </row>
    <row r="21" spans="1:14" hidden="1" x14ac:dyDescent="0.2">
      <c r="A21" s="2" t="s">
        <v>22</v>
      </c>
      <c r="B21" s="4">
        <v>31213.119999999999</v>
      </c>
      <c r="C21" s="4">
        <v>6190.3</v>
      </c>
      <c r="D21" s="4">
        <v>8184.38</v>
      </c>
      <c r="E21" s="4">
        <v>2243.34</v>
      </c>
      <c r="F21" s="4">
        <v>18855.18</v>
      </c>
      <c r="G21" s="4">
        <v>2252.61</v>
      </c>
      <c r="H21" s="4">
        <v>4274.5</v>
      </c>
      <c r="I21" s="4">
        <v>947.5</v>
      </c>
      <c r="J21" s="4">
        <v>1473.93</v>
      </c>
      <c r="K21" s="4">
        <v>790.01</v>
      </c>
      <c r="L21" s="4">
        <v>790.01</v>
      </c>
      <c r="M21" s="4">
        <v>790.01</v>
      </c>
      <c r="N21" s="4">
        <f t="shared" si="1"/>
        <v>78004.889999999985</v>
      </c>
    </row>
    <row r="22" spans="1:14" x14ac:dyDescent="0.2">
      <c r="N22" s="4" t="s">
        <v>30</v>
      </c>
    </row>
    <row r="23" spans="1:14" x14ac:dyDescent="0.2">
      <c r="A23" s="5" t="s">
        <v>31</v>
      </c>
      <c r="B23" s="6">
        <f>SUM(B24:B36)</f>
        <v>3037871.4864999996</v>
      </c>
      <c r="C23" s="6">
        <f>SUM(C24:C36)</f>
        <v>3529207.4607499996</v>
      </c>
      <c r="D23" s="6">
        <f>SUM(D24:D36)</f>
        <v>3619693.2102499995</v>
      </c>
      <c r="E23" s="6">
        <f>SUM(E24:E36)</f>
        <v>3123790.4407499996</v>
      </c>
      <c r="F23" s="6">
        <f t="shared" ref="F23:L23" si="2">SUM(F24:F36)</f>
        <v>5429303.3734999998</v>
      </c>
      <c r="G23" s="6">
        <f t="shared" si="2"/>
        <v>3546329.2350000003</v>
      </c>
      <c r="H23" s="6">
        <f t="shared" si="2"/>
        <v>3832923.8372499999</v>
      </c>
      <c r="I23" s="6">
        <f t="shared" si="2"/>
        <v>22229408.40275</v>
      </c>
      <c r="J23" s="6">
        <f>SUM(J24:J36)</f>
        <v>1321252.9312499997</v>
      </c>
      <c r="K23" s="6">
        <f>SUM(K24:K36)</f>
        <v>5985420.701749986</v>
      </c>
      <c r="L23" s="6">
        <f t="shared" si="2"/>
        <v>2982740.5475000222</v>
      </c>
      <c r="M23" s="6">
        <f>SUM(M24:M36)</f>
        <v>4510882.4327499997</v>
      </c>
      <c r="N23" s="7">
        <f>SUM(B23:M23)</f>
        <v>63148824.06000001</v>
      </c>
    </row>
    <row r="24" spans="1:14" x14ac:dyDescent="0.2">
      <c r="A24" s="2" t="s">
        <v>32</v>
      </c>
      <c r="B24" s="4">
        <v>0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f t="shared" ref="N24:N35" si="3">SUM(B24:M24)</f>
        <v>0</v>
      </c>
    </row>
    <row r="25" spans="1:14" x14ac:dyDescent="0.2">
      <c r="A25" s="2" t="s">
        <v>33</v>
      </c>
      <c r="B25" s="4">
        <v>0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f t="shared" si="3"/>
        <v>0</v>
      </c>
    </row>
    <row r="26" spans="1:14" x14ac:dyDescent="0.2">
      <c r="A26" s="2" t="s">
        <v>34</v>
      </c>
      <c r="B26" s="4">
        <v>939529.26799999992</v>
      </c>
      <c r="C26" s="4">
        <v>1852315.2609999999</v>
      </c>
      <c r="D26" s="4">
        <v>2799472.7429999998</v>
      </c>
      <c r="E26" s="4">
        <v>1446243.0712499998</v>
      </c>
      <c r="F26" s="4">
        <v>4619446.0662500001</v>
      </c>
      <c r="G26" s="4">
        <v>2997667.2349999999</v>
      </c>
      <c r="H26" s="4">
        <v>3212840.6675</v>
      </c>
      <c r="I26" s="4">
        <v>21640774.170249999</v>
      </c>
      <c r="J26" s="4">
        <v>918470.02799999982</v>
      </c>
      <c r="K26" s="4">
        <v>5277973.2559999861</v>
      </c>
      <c r="L26" s="4">
        <v>2596652.0550000225</v>
      </c>
      <c r="M26" s="4">
        <v>2426816.1784999995</v>
      </c>
      <c r="N26" s="4">
        <f t="shared" si="3"/>
        <v>50728199.999750003</v>
      </c>
    </row>
    <row r="27" spans="1:14" x14ac:dyDescent="0.2">
      <c r="A27" s="2" t="s">
        <v>35</v>
      </c>
      <c r="B27" s="4">
        <v>0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f t="shared" si="3"/>
        <v>0</v>
      </c>
    </row>
    <row r="28" spans="1:14" x14ac:dyDescent="0.2">
      <c r="A28" s="2" t="s">
        <v>36</v>
      </c>
      <c r="B28" s="4">
        <v>905326.49399999995</v>
      </c>
      <c r="C28" s="4">
        <v>788247.93949999998</v>
      </c>
      <c r="D28" s="4">
        <v>76834</v>
      </c>
      <c r="E28" s="4">
        <v>433110.41874999995</v>
      </c>
      <c r="F28" s="4">
        <v>274864.18449999997</v>
      </c>
      <c r="G28" s="4">
        <v>52360.300499999998</v>
      </c>
      <c r="H28" s="4">
        <v>107507.69899999998</v>
      </c>
      <c r="I28" s="4">
        <v>65507.503999999994</v>
      </c>
      <c r="J28" s="4">
        <v>39040.199999999997</v>
      </c>
      <c r="K28" s="4">
        <v>139235.95899999997</v>
      </c>
      <c r="L28" s="4">
        <v>50455.624999999993</v>
      </c>
      <c r="M28" s="4">
        <v>348935.04074999993</v>
      </c>
      <c r="N28" s="4">
        <f t="shared" si="3"/>
        <v>3281425.3649999993</v>
      </c>
    </row>
    <row r="29" spans="1:14" x14ac:dyDescent="0.2">
      <c r="A29" s="2" t="s">
        <v>37</v>
      </c>
      <c r="B29" s="4">
        <v>0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f t="shared" si="3"/>
        <v>0</v>
      </c>
    </row>
    <row r="30" spans="1:14" x14ac:dyDescent="0.2">
      <c r="A30" s="2" t="s">
        <v>38</v>
      </c>
      <c r="B30" s="4">
        <v>29681.109499999999</v>
      </c>
      <c r="C30" s="4">
        <v>18408.303</v>
      </c>
      <c r="D30" s="4">
        <v>29109.425999999996</v>
      </c>
      <c r="E30" s="4">
        <v>38461.156999999992</v>
      </c>
      <c r="F30" s="4">
        <v>38308.073250000001</v>
      </c>
      <c r="G30" s="4">
        <v>22298.219000000001</v>
      </c>
      <c r="H30" s="4">
        <v>20202.873</v>
      </c>
      <c r="I30" s="4">
        <v>54771.899999999994</v>
      </c>
      <c r="J30" s="4">
        <v>25964.644</v>
      </c>
      <c r="K30" s="4">
        <v>88903.518499999991</v>
      </c>
      <c r="L30" s="4">
        <v>70054.342499999984</v>
      </c>
      <c r="M30" s="4">
        <v>202017.41399999999</v>
      </c>
      <c r="N30" s="4">
        <f t="shared" si="3"/>
        <v>638180.97974999994</v>
      </c>
    </row>
    <row r="31" spans="1:14" x14ac:dyDescent="0.2">
      <c r="A31" s="2" t="s">
        <v>39</v>
      </c>
      <c r="B31" s="4">
        <v>0</v>
      </c>
      <c r="C31" s="4">
        <v>109864.75825</v>
      </c>
      <c r="D31" s="4">
        <v>331958.76525</v>
      </c>
      <c r="E31" s="4">
        <v>610343.96824999992</v>
      </c>
      <c r="F31" s="4">
        <v>121916.39049999999</v>
      </c>
      <c r="G31" s="4">
        <v>166699.87049999996</v>
      </c>
      <c r="H31" s="4">
        <v>102260.09874999999</v>
      </c>
      <c r="I31" s="4">
        <v>123078.07424999999</v>
      </c>
      <c r="J31" s="4">
        <v>45409.560249999995</v>
      </c>
      <c r="K31" s="4">
        <v>93293.993249999985</v>
      </c>
      <c r="L31" s="4">
        <v>0</v>
      </c>
      <c r="M31" s="4">
        <v>399999.9975</v>
      </c>
      <c r="N31" s="4">
        <f t="shared" si="3"/>
        <v>2104825.4767499999</v>
      </c>
    </row>
    <row r="32" spans="1:14" x14ac:dyDescent="0.2">
      <c r="A32" s="2" t="s">
        <v>40</v>
      </c>
      <c r="B32" s="4">
        <v>871612.56299999985</v>
      </c>
      <c r="C32" s="4">
        <v>475387.12799999997</v>
      </c>
      <c r="D32" s="4">
        <v>100549.42499999999</v>
      </c>
      <c r="E32" s="4">
        <v>323272.6385</v>
      </c>
      <c r="F32" s="4">
        <v>118295.08599999998</v>
      </c>
      <c r="G32" s="4">
        <v>44703.324999999997</v>
      </c>
      <c r="H32" s="4">
        <v>66109.260999999984</v>
      </c>
      <c r="I32" s="4">
        <v>51893.7</v>
      </c>
      <c r="J32" s="4">
        <v>39380.335999999996</v>
      </c>
      <c r="K32" s="4">
        <v>32313.124999999996</v>
      </c>
      <c r="L32" s="4">
        <v>30587.024999999998</v>
      </c>
      <c r="M32" s="4">
        <v>844685.89500000002</v>
      </c>
      <c r="N32" s="4">
        <f t="shared" si="3"/>
        <v>2998789.5074999994</v>
      </c>
    </row>
    <row r="33" spans="1:14" x14ac:dyDescent="0.2">
      <c r="A33" s="2" t="s">
        <v>41</v>
      </c>
      <c r="B33" s="4">
        <v>102097.052</v>
      </c>
      <c r="C33" s="4">
        <v>84282.674999999988</v>
      </c>
      <c r="D33" s="4">
        <v>83610.069999999992</v>
      </c>
      <c r="E33" s="4">
        <v>72328.099999999991</v>
      </c>
      <c r="F33" s="4">
        <v>59429.623</v>
      </c>
      <c r="G33" s="4">
        <v>54574.279999999992</v>
      </c>
      <c r="H33" s="4">
        <v>94526.83249999999</v>
      </c>
      <c r="I33" s="4">
        <v>72482.628999999986</v>
      </c>
      <c r="J33" s="4">
        <v>51545.77399999999</v>
      </c>
      <c r="K33" s="4">
        <v>164075.84999999998</v>
      </c>
      <c r="L33" s="4">
        <v>45366.499999999993</v>
      </c>
      <c r="M33" s="4">
        <v>59281.899999999994</v>
      </c>
      <c r="N33" s="4">
        <f t="shared" si="3"/>
        <v>943601.28549999988</v>
      </c>
    </row>
    <row r="34" spans="1:14" x14ac:dyDescent="0.2">
      <c r="A34" s="2" t="s">
        <v>42</v>
      </c>
      <c r="B34" s="4">
        <v>189624.99999999997</v>
      </c>
      <c r="C34" s="4">
        <v>189624.99999999997</v>
      </c>
      <c r="D34" s="4">
        <v>189624.99999999997</v>
      </c>
      <c r="E34" s="4">
        <v>189624.99999999997</v>
      </c>
      <c r="F34" s="4">
        <v>189624.99999999997</v>
      </c>
      <c r="G34" s="4">
        <v>197163.05499999999</v>
      </c>
      <c r="H34" s="4">
        <v>222659.13049999997</v>
      </c>
      <c r="I34" s="4">
        <v>216103.42524999997</v>
      </c>
      <c r="J34" s="4">
        <v>195377.46399999998</v>
      </c>
      <c r="K34" s="4">
        <v>189624.99999999997</v>
      </c>
      <c r="L34" s="4">
        <v>189624.99999999997</v>
      </c>
      <c r="M34" s="4">
        <v>179146.00474999999</v>
      </c>
      <c r="N34" s="4">
        <f t="shared" si="3"/>
        <v>2337824.0794999995</v>
      </c>
    </row>
    <row r="35" spans="1:14" x14ac:dyDescent="0.2">
      <c r="A35" s="2" t="s">
        <v>43</v>
      </c>
      <c r="B35" s="4">
        <v>0</v>
      </c>
      <c r="C35" s="4">
        <v>11076.395999999999</v>
      </c>
      <c r="D35" s="4">
        <v>8533.780999999999</v>
      </c>
      <c r="E35" s="4">
        <v>10406.087</v>
      </c>
      <c r="F35" s="4">
        <v>7418.9499999999989</v>
      </c>
      <c r="G35" s="4">
        <v>10862.95</v>
      </c>
      <c r="H35" s="4">
        <v>6817.2749999999996</v>
      </c>
      <c r="I35" s="4">
        <v>4796.9999999999991</v>
      </c>
      <c r="J35" s="4">
        <v>6064.9250000000002</v>
      </c>
      <c r="K35" s="4">
        <v>0</v>
      </c>
      <c r="L35" s="4">
        <v>0</v>
      </c>
      <c r="M35" s="4">
        <v>50000.00224999999</v>
      </c>
      <c r="N35" s="4">
        <f t="shared" si="3"/>
        <v>115977.36624999998</v>
      </c>
    </row>
    <row r="36" spans="1:14" x14ac:dyDescent="0.2">
      <c r="A36" s="2" t="s">
        <v>28</v>
      </c>
      <c r="B36" s="4">
        <v>0</v>
      </c>
      <c r="C36" s="4">
        <v>0</v>
      </c>
      <c r="D36" s="4"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f>SUM(B36:M36)</f>
        <v>0</v>
      </c>
    </row>
    <row r="37" spans="1:14" x14ac:dyDescent="0.2">
      <c r="N37" s="4" t="s">
        <v>30</v>
      </c>
    </row>
    <row r="38" spans="1:14" x14ac:dyDescent="0.2">
      <c r="A38" s="5" t="s">
        <v>44</v>
      </c>
      <c r="B38" s="6">
        <f>SUM(B39:B39)</f>
        <v>0</v>
      </c>
      <c r="C38" s="6">
        <f t="shared" ref="C38:M38" si="4">SUM(C39:C39)</f>
        <v>0</v>
      </c>
      <c r="D38" s="6">
        <f t="shared" si="4"/>
        <v>0</v>
      </c>
      <c r="E38" s="6">
        <f t="shared" si="4"/>
        <v>0</v>
      </c>
      <c r="F38" s="6">
        <f t="shared" si="4"/>
        <v>0</v>
      </c>
      <c r="G38" s="6">
        <f t="shared" si="4"/>
        <v>0</v>
      </c>
      <c r="H38" s="6">
        <f t="shared" si="4"/>
        <v>0</v>
      </c>
      <c r="I38" s="6">
        <f t="shared" si="4"/>
        <v>0</v>
      </c>
      <c r="J38" s="6">
        <f t="shared" si="4"/>
        <v>0</v>
      </c>
      <c r="K38" s="6">
        <f t="shared" si="4"/>
        <v>0</v>
      </c>
      <c r="L38" s="6">
        <f t="shared" si="4"/>
        <v>0</v>
      </c>
      <c r="M38" s="6">
        <f t="shared" si="4"/>
        <v>0</v>
      </c>
      <c r="N38" s="7">
        <f>SUM(B38:M38)</f>
        <v>0</v>
      </c>
    </row>
    <row r="39" spans="1:14" x14ac:dyDescent="0.2">
      <c r="A39" s="2" t="s">
        <v>45</v>
      </c>
      <c r="B39" s="4">
        <v>0</v>
      </c>
      <c r="C39" s="4">
        <v>0</v>
      </c>
      <c r="D39" s="4"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f>SUM(B39:M39)</f>
        <v>0</v>
      </c>
    </row>
    <row r="41" spans="1:14" x14ac:dyDescent="0.2">
      <c r="A41" s="5" t="s">
        <v>46</v>
      </c>
      <c r="B41" s="6">
        <f>SUM(B42:B53)</f>
        <v>61281.674999999996</v>
      </c>
      <c r="C41" s="6">
        <f>SUM(C42:C53)</f>
        <v>101450.15399999998</v>
      </c>
      <c r="D41" s="6">
        <f>SUM(D42:D53)</f>
        <v>96352.336999999985</v>
      </c>
      <c r="E41" s="6">
        <f>SUM(E42:E53)</f>
        <v>722003.46900000004</v>
      </c>
      <c r="F41" s="6">
        <f t="shared" ref="F41:L41" si="5">SUM(F42:F53)</f>
        <v>537066.07499999995</v>
      </c>
      <c r="G41" s="6">
        <f t="shared" si="5"/>
        <v>674265.37800000003</v>
      </c>
      <c r="H41" s="6">
        <f t="shared" si="5"/>
        <v>768187.14999999991</v>
      </c>
      <c r="I41" s="6">
        <f t="shared" si="5"/>
        <v>804963.1</v>
      </c>
      <c r="J41" s="6">
        <f>SUM(J42:J53)</f>
        <v>522884.2</v>
      </c>
      <c r="K41" s="6">
        <f t="shared" si="5"/>
        <v>253540.42499999999</v>
      </c>
      <c r="L41" s="6">
        <f t="shared" si="5"/>
        <v>154197.44999999998</v>
      </c>
      <c r="M41" s="6">
        <f>SUM(M42:M53)</f>
        <v>284561.03499999997</v>
      </c>
      <c r="N41" s="7">
        <f>SUM(B41:M41)</f>
        <v>4980752.4479999999</v>
      </c>
    </row>
    <row r="43" spans="1:14" x14ac:dyDescent="0.2">
      <c r="A43" s="2" t="s">
        <v>47</v>
      </c>
      <c r="B43" s="4">
        <v>1795.8</v>
      </c>
      <c r="C43" s="4">
        <v>23366.269</v>
      </c>
      <c r="D43" s="4">
        <v>17970.586999999996</v>
      </c>
      <c r="E43" s="4">
        <v>23805.993999999999</v>
      </c>
      <c r="F43" s="4">
        <v>21774.074999999997</v>
      </c>
      <c r="G43" s="4">
        <v>28750.224999999999</v>
      </c>
      <c r="H43" s="4">
        <v>18930.724999999999</v>
      </c>
      <c r="I43" s="4">
        <v>17060.099999999999</v>
      </c>
      <c r="J43" s="4">
        <v>18855.899999999998</v>
      </c>
      <c r="K43" s="4">
        <v>18104.574999999997</v>
      </c>
      <c r="L43" s="4">
        <v>5172.1499999999996</v>
      </c>
      <c r="M43" s="4">
        <v>2586.0749999999998</v>
      </c>
      <c r="N43" s="4">
        <f t="shared" ref="N43:N53" si="6">SUM(B43:M43)</f>
        <v>198172.47500000001</v>
      </c>
    </row>
    <row r="44" spans="1:14" x14ac:dyDescent="0.2">
      <c r="A44" s="2" t="s">
        <v>48</v>
      </c>
      <c r="B44" s="4">
        <v>0</v>
      </c>
      <c r="C44" s="4">
        <v>0</v>
      </c>
      <c r="D44" s="4">
        <v>14032.249999999998</v>
      </c>
      <c r="E44" s="4">
        <v>626066.17500000005</v>
      </c>
      <c r="F44" s="4">
        <v>438970.5</v>
      </c>
      <c r="G44" s="4">
        <v>560813.25300000003</v>
      </c>
      <c r="H44" s="4">
        <v>670539.5</v>
      </c>
      <c r="I44" s="4">
        <v>702602.5</v>
      </c>
      <c r="J44" s="4">
        <v>428904</v>
      </c>
      <c r="K44" s="4">
        <v>176320</v>
      </c>
      <c r="L44" s="4">
        <v>76894</v>
      </c>
      <c r="M44" s="4">
        <v>195157.46</v>
      </c>
      <c r="N44" s="4">
        <f t="shared" si="6"/>
        <v>3890299.6380000003</v>
      </c>
    </row>
    <row r="45" spans="1:14" x14ac:dyDescent="0.2">
      <c r="A45" s="2" t="s">
        <v>49</v>
      </c>
      <c r="B45" s="4">
        <v>0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f t="shared" si="6"/>
        <v>0</v>
      </c>
    </row>
    <row r="46" spans="1:14" x14ac:dyDescent="0.2">
      <c r="A46" s="2" t="s">
        <v>50</v>
      </c>
      <c r="B46" s="4">
        <v>0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f t="shared" si="6"/>
        <v>0</v>
      </c>
    </row>
    <row r="47" spans="1:14" x14ac:dyDescent="0.2">
      <c r="A47" s="2" t="s">
        <v>51</v>
      </c>
      <c r="B47" s="4">
        <v>0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f t="shared" si="6"/>
        <v>0</v>
      </c>
    </row>
    <row r="48" spans="1:14" x14ac:dyDescent="0.2">
      <c r="A48" s="2" t="s">
        <v>52</v>
      </c>
      <c r="B48" s="4">
        <v>0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f t="shared" si="6"/>
        <v>0</v>
      </c>
    </row>
    <row r="49" spans="1:14" x14ac:dyDescent="0.2">
      <c r="A49" s="2" t="s">
        <v>53</v>
      </c>
      <c r="B49" s="4">
        <v>0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f t="shared" si="6"/>
        <v>0</v>
      </c>
    </row>
    <row r="50" spans="1:14" x14ac:dyDescent="0.2">
      <c r="A50" s="2" t="s">
        <v>54</v>
      </c>
      <c r="B50" s="4">
        <v>0</v>
      </c>
      <c r="C50" s="4">
        <v>0</v>
      </c>
      <c r="D50" s="4"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f t="shared" si="6"/>
        <v>0</v>
      </c>
    </row>
    <row r="51" spans="1:14" x14ac:dyDescent="0.2">
      <c r="A51" s="2" t="s">
        <v>55</v>
      </c>
      <c r="B51" s="4">
        <v>0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f t="shared" si="6"/>
        <v>0</v>
      </c>
    </row>
    <row r="52" spans="1:14" x14ac:dyDescent="0.2">
      <c r="A52" s="2" t="s">
        <v>56</v>
      </c>
      <c r="B52" s="4">
        <v>0</v>
      </c>
      <c r="C52" s="4">
        <v>0</v>
      </c>
      <c r="D52" s="4"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f t="shared" si="6"/>
        <v>0</v>
      </c>
    </row>
    <row r="53" spans="1:14" x14ac:dyDescent="0.2">
      <c r="A53" s="2" t="s">
        <v>57</v>
      </c>
      <c r="B53" s="4">
        <v>59485.874999999993</v>
      </c>
      <c r="C53" s="4">
        <v>78083.88499999998</v>
      </c>
      <c r="D53" s="4">
        <v>64349.499999999993</v>
      </c>
      <c r="E53" s="4">
        <v>72131.299999999988</v>
      </c>
      <c r="F53" s="4">
        <v>76321.5</v>
      </c>
      <c r="G53" s="4">
        <v>84701.9</v>
      </c>
      <c r="H53" s="4">
        <v>78716.924999999988</v>
      </c>
      <c r="I53" s="4">
        <v>85300.499999999985</v>
      </c>
      <c r="J53" s="4">
        <v>75124.299999999988</v>
      </c>
      <c r="K53" s="4">
        <v>59115.849999999991</v>
      </c>
      <c r="L53" s="4">
        <v>72131.299999999988</v>
      </c>
      <c r="M53" s="4">
        <v>86817.499999999985</v>
      </c>
      <c r="N53" s="4">
        <f t="shared" si="6"/>
        <v>892280.33499999973</v>
      </c>
    </row>
    <row r="54" spans="1:14" x14ac:dyDescent="0.2">
      <c r="N54" s="4" t="s">
        <v>30</v>
      </c>
    </row>
    <row r="55" spans="1:14" x14ac:dyDescent="0.2">
      <c r="A55" s="5" t="s">
        <v>58</v>
      </c>
      <c r="B55" s="6">
        <f>SUM(B56:B63)</f>
        <v>1661587.8222499997</v>
      </c>
      <c r="C55" s="6">
        <f>SUM(C56:C63)</f>
        <v>1582251.3769999999</v>
      </c>
      <c r="D55" s="6">
        <f>SUM(D56:D63)</f>
        <v>1517570.0742500001</v>
      </c>
      <c r="E55" s="6">
        <f>SUM(E56:E63)</f>
        <v>823216.3885</v>
      </c>
      <c r="F55" s="6">
        <f t="shared" ref="F55:M55" si="7">SUM(F56:F63)</f>
        <v>3912311.4607499992</v>
      </c>
      <c r="G55" s="6">
        <f t="shared" si="7"/>
        <v>2291358.3079999997</v>
      </c>
      <c r="H55" s="6">
        <f t="shared" si="7"/>
        <v>2042298.7854999998</v>
      </c>
      <c r="I55" s="6">
        <f>SUM(I56:I63)</f>
        <v>1522859.7712499998</v>
      </c>
      <c r="J55" s="6">
        <f>SUM(J56:J63)</f>
        <v>1797730.55675</v>
      </c>
      <c r="K55" s="6">
        <f t="shared" si="7"/>
        <v>1644176.3112499998</v>
      </c>
      <c r="L55" s="6">
        <f t="shared" si="7"/>
        <v>1167675.8384999998</v>
      </c>
      <c r="M55" s="6">
        <f t="shared" si="7"/>
        <v>1508263.1254999998</v>
      </c>
      <c r="N55" s="7">
        <f>SUM(B55:M55)</f>
        <v>21471299.819500003</v>
      </c>
    </row>
    <row r="56" spans="1:14" x14ac:dyDescent="0.2">
      <c r="A56" s="2" t="s">
        <v>59</v>
      </c>
      <c r="B56" s="4">
        <v>1659826.7799999998</v>
      </c>
      <c r="C56" s="4">
        <v>1578802.8875</v>
      </c>
      <c r="D56" s="4">
        <v>1506184.8355</v>
      </c>
      <c r="E56" s="4">
        <v>816415.57499999995</v>
      </c>
      <c r="F56" s="4">
        <v>3284119.6082499996</v>
      </c>
      <c r="G56" s="4">
        <v>2277140.1434999998</v>
      </c>
      <c r="H56" s="4">
        <v>1908337.0562499997</v>
      </c>
      <c r="I56" s="4">
        <v>1516668.6174999997</v>
      </c>
      <c r="J56" s="4">
        <v>1437862.1484999999</v>
      </c>
      <c r="K56" s="4">
        <v>1643113.9499999997</v>
      </c>
      <c r="L56" s="4">
        <v>1166785.1749999998</v>
      </c>
      <c r="M56" s="4">
        <v>1505613.8284999998</v>
      </c>
      <c r="N56" s="4">
        <f t="shared" ref="N56:N63" si="8">SUM(B56:M56)</f>
        <v>20300870.605499998</v>
      </c>
    </row>
    <row r="57" spans="1:14" x14ac:dyDescent="0.2">
      <c r="A57" s="2" t="s">
        <v>60</v>
      </c>
      <c r="B57" s="4">
        <v>0</v>
      </c>
      <c r="C57" s="4">
        <v>1947.4999999999998</v>
      </c>
      <c r="D57" s="4">
        <v>9842.0499999999993</v>
      </c>
      <c r="E57" s="4">
        <v>5844.5499999999993</v>
      </c>
      <c r="F57" s="4">
        <v>627068.76</v>
      </c>
      <c r="G57" s="4">
        <v>13632.499999999998</v>
      </c>
      <c r="H57" s="4">
        <v>133235.47574999998</v>
      </c>
      <c r="I57" s="4">
        <v>4920</v>
      </c>
      <c r="J57" s="4">
        <v>358749.99999999994</v>
      </c>
      <c r="K57" s="4">
        <v>0</v>
      </c>
      <c r="L57" s="4">
        <v>0</v>
      </c>
      <c r="M57" s="4">
        <v>0</v>
      </c>
      <c r="N57" s="4">
        <f t="shared" si="8"/>
        <v>1155240.8357499999</v>
      </c>
    </row>
    <row r="58" spans="1:14" x14ac:dyDescent="0.2">
      <c r="A58" s="2" t="s">
        <v>61</v>
      </c>
      <c r="B58" s="4">
        <v>0</v>
      </c>
      <c r="C58" s="4">
        <v>0</v>
      </c>
      <c r="D58" s="4">
        <v>0</v>
      </c>
      <c r="E58" s="4">
        <v>0</v>
      </c>
      <c r="F58" s="4">
        <v>0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  <c r="N58" s="4">
        <f t="shared" si="8"/>
        <v>0</v>
      </c>
    </row>
    <row r="59" spans="1:14" x14ac:dyDescent="0.2">
      <c r="A59" s="2" t="s">
        <v>62</v>
      </c>
      <c r="B59" s="4">
        <v>0</v>
      </c>
      <c r="C59" s="4">
        <v>0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f t="shared" si="8"/>
        <v>0</v>
      </c>
    </row>
    <row r="60" spans="1:14" x14ac:dyDescent="0.2">
      <c r="A60" s="2" t="s">
        <v>63</v>
      </c>
      <c r="B60" s="4">
        <v>0</v>
      </c>
      <c r="C60" s="4">
        <v>0</v>
      </c>
      <c r="D60" s="4">
        <v>0</v>
      </c>
      <c r="E60" s="4">
        <v>0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  <c r="K60" s="4">
        <v>0</v>
      </c>
      <c r="L60" s="4">
        <v>0</v>
      </c>
      <c r="M60" s="4">
        <v>0</v>
      </c>
      <c r="N60" s="4">
        <f t="shared" si="8"/>
        <v>0</v>
      </c>
    </row>
    <row r="61" spans="1:14" x14ac:dyDescent="0.2">
      <c r="A61" s="2" t="s">
        <v>64</v>
      </c>
      <c r="B61" s="4">
        <v>0</v>
      </c>
      <c r="C61" s="4">
        <v>0</v>
      </c>
      <c r="D61" s="4">
        <v>0</v>
      </c>
      <c r="E61" s="4">
        <v>0</v>
      </c>
      <c r="F61" s="4">
        <v>0</v>
      </c>
      <c r="G61" s="4">
        <v>0</v>
      </c>
      <c r="H61" s="4">
        <v>0</v>
      </c>
      <c r="I61" s="4">
        <v>0</v>
      </c>
      <c r="J61" s="4">
        <v>0</v>
      </c>
      <c r="K61" s="4">
        <v>0</v>
      </c>
      <c r="L61" s="4">
        <v>0</v>
      </c>
      <c r="M61" s="4">
        <v>0</v>
      </c>
      <c r="N61" s="4">
        <f t="shared" si="8"/>
        <v>0</v>
      </c>
    </row>
    <row r="62" spans="1:14" x14ac:dyDescent="0.2">
      <c r="A62" s="2" t="s">
        <v>28</v>
      </c>
      <c r="B62" s="4">
        <v>1761.0422499999997</v>
      </c>
      <c r="C62" s="4">
        <v>1500.9894999999999</v>
      </c>
      <c r="D62" s="4">
        <v>1543.1887499999998</v>
      </c>
      <c r="E62" s="4">
        <v>956.26350000000002</v>
      </c>
      <c r="F62" s="4">
        <v>1123.0925</v>
      </c>
      <c r="G62" s="4">
        <v>585.66449999999998</v>
      </c>
      <c r="H62" s="4">
        <v>726.25349999999992</v>
      </c>
      <c r="I62" s="4">
        <v>1271.1537499999999</v>
      </c>
      <c r="J62" s="4">
        <v>1118.40825</v>
      </c>
      <c r="K62" s="4">
        <v>1062.3612499999999</v>
      </c>
      <c r="L62" s="4">
        <v>890.6635</v>
      </c>
      <c r="M62" s="4">
        <v>2649.2969999999996</v>
      </c>
      <c r="N62" s="4">
        <f>SUM(B62:M62)</f>
        <v>15188.378249999998</v>
      </c>
    </row>
    <row r="63" spans="1:14" x14ac:dyDescent="0.2">
      <c r="A63" s="2" t="s">
        <v>65</v>
      </c>
      <c r="B63" s="4">
        <v>0</v>
      </c>
      <c r="C63" s="4">
        <v>0</v>
      </c>
      <c r="D63" s="4">
        <v>0</v>
      </c>
      <c r="E63" s="4">
        <v>0</v>
      </c>
      <c r="F63" s="4">
        <v>0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  <c r="L63" s="4">
        <v>0</v>
      </c>
      <c r="M63" s="4">
        <v>0</v>
      </c>
      <c r="N63" s="4">
        <f t="shared" si="8"/>
        <v>0</v>
      </c>
    </row>
    <row r="64" spans="1:14" x14ac:dyDescent="0.2">
      <c r="N64" s="4" t="s">
        <v>30</v>
      </c>
    </row>
    <row r="65" spans="1:14" x14ac:dyDescent="0.2">
      <c r="A65" s="5" t="s">
        <v>66</v>
      </c>
      <c r="B65" s="6">
        <f>+B66+B78</f>
        <v>11698266.555</v>
      </c>
      <c r="C65" s="6">
        <f t="shared" ref="C65:N65" si="9">+C66+C78</f>
        <v>17154142.785</v>
      </c>
      <c r="D65" s="6">
        <f t="shared" si="9"/>
        <v>16322173.559999999</v>
      </c>
      <c r="E65" s="6">
        <f t="shared" si="9"/>
        <v>21234904.559999999</v>
      </c>
      <c r="F65" s="6">
        <f t="shared" si="9"/>
        <v>22078416.104999997</v>
      </c>
      <c r="G65" s="6">
        <f t="shared" si="9"/>
        <v>17320055.862149999</v>
      </c>
      <c r="H65" s="6">
        <f t="shared" si="9"/>
        <v>13235276.879549999</v>
      </c>
      <c r="I65" s="6">
        <f t="shared" si="9"/>
        <v>13543405.52895</v>
      </c>
      <c r="J65" s="6">
        <f t="shared" si="9"/>
        <v>11759962.522050001</v>
      </c>
      <c r="K65" s="6">
        <f t="shared" si="9"/>
        <v>11634389.459999997</v>
      </c>
      <c r="L65" s="6">
        <f t="shared" si="9"/>
        <v>12963285.989999998</v>
      </c>
      <c r="M65" s="6">
        <f t="shared" si="9"/>
        <v>21396897.170999996</v>
      </c>
      <c r="N65" s="7">
        <f t="shared" si="9"/>
        <v>190341176.97869998</v>
      </c>
    </row>
    <row r="66" spans="1:14" x14ac:dyDescent="0.2">
      <c r="A66" s="2" t="s">
        <v>67</v>
      </c>
      <c r="B66" s="4">
        <f>SUM(B67:B76)</f>
        <v>11292151.185000001</v>
      </c>
      <c r="C66" s="4">
        <f t="shared" ref="C66:N66" si="10">SUM(C67:C76)</f>
        <v>16130362.184999999</v>
      </c>
      <c r="D66" s="4">
        <f t="shared" si="10"/>
        <v>9256990.3200000003</v>
      </c>
      <c r="E66" s="4">
        <f t="shared" si="10"/>
        <v>19016303.399999999</v>
      </c>
      <c r="F66" s="4">
        <f t="shared" si="10"/>
        <v>20123619.884999998</v>
      </c>
      <c r="G66" s="4">
        <f t="shared" si="10"/>
        <v>15961258.523699997</v>
      </c>
      <c r="H66" s="4">
        <f t="shared" si="10"/>
        <v>11837490.314849999</v>
      </c>
      <c r="I66" s="4">
        <f t="shared" si="10"/>
        <v>12226875.4791</v>
      </c>
      <c r="J66" s="4">
        <f t="shared" si="10"/>
        <v>10449111.3102</v>
      </c>
      <c r="K66" s="4">
        <f t="shared" si="10"/>
        <v>11634389.459999997</v>
      </c>
      <c r="L66" s="4">
        <f t="shared" si="10"/>
        <v>12280004.864999998</v>
      </c>
      <c r="M66" s="4">
        <f t="shared" si="10"/>
        <v>17239718.240999997</v>
      </c>
      <c r="N66" s="4">
        <f t="shared" si="10"/>
        <v>167448275.16884997</v>
      </c>
    </row>
    <row r="67" spans="1:14" x14ac:dyDescent="0.2">
      <c r="A67" s="2" t="s">
        <v>68</v>
      </c>
      <c r="B67" s="4">
        <v>8253841.4099999992</v>
      </c>
      <c r="C67" s="4">
        <v>10023495.795</v>
      </c>
      <c r="D67" s="4">
        <v>9313771.4550000001</v>
      </c>
      <c r="E67" s="4">
        <v>11832574.364999998</v>
      </c>
      <c r="F67" s="4">
        <v>10605415.229999999</v>
      </c>
      <c r="G67" s="4">
        <v>12153461.345549999</v>
      </c>
      <c r="H67" s="4">
        <v>9050206.2727499995</v>
      </c>
      <c r="I67" s="4">
        <v>9615288.9177000001</v>
      </c>
      <c r="J67" s="4">
        <v>8127583.6540499991</v>
      </c>
      <c r="K67" s="4">
        <v>7983113.3549999995</v>
      </c>
      <c r="L67" s="4">
        <v>8250150.5999999996</v>
      </c>
      <c r="M67" s="4">
        <v>8317176.7859999994</v>
      </c>
      <c r="N67" s="4">
        <f>SUM(B67:M67)</f>
        <v>113526079.18604997</v>
      </c>
    </row>
    <row r="68" spans="1:14" x14ac:dyDescent="0.2">
      <c r="A68" s="2" t="s">
        <v>69</v>
      </c>
      <c r="B68" s="4">
        <v>931990.59</v>
      </c>
      <c r="C68" s="4">
        <v>1342261.4849999999</v>
      </c>
      <c r="D68" s="4">
        <v>985152.33</v>
      </c>
      <c r="E68" s="4">
        <v>1457613.2699999998</v>
      </c>
      <c r="F68" s="4">
        <v>1315922.8049999999</v>
      </c>
      <c r="G68" s="4">
        <v>1280545.9253999998</v>
      </c>
      <c r="H68" s="4">
        <v>1079781.0862499999</v>
      </c>
      <c r="I68" s="4">
        <v>1168535.9173499998</v>
      </c>
      <c r="J68" s="4">
        <v>935838.64754999999</v>
      </c>
      <c r="K68" s="4">
        <v>916468.69499999995</v>
      </c>
      <c r="L68" s="4">
        <v>945288.2699999999</v>
      </c>
      <c r="M68" s="4">
        <v>959773.09499999997</v>
      </c>
      <c r="N68" s="4">
        <f t="shared" ref="N68:N90" si="11">SUM(B68:M68)</f>
        <v>13319172.11655</v>
      </c>
    </row>
    <row r="69" spans="1:14" x14ac:dyDescent="0.2">
      <c r="A69" s="2" t="s">
        <v>70</v>
      </c>
      <c r="B69" s="4">
        <v>596040.97499999998</v>
      </c>
      <c r="C69" s="4">
        <v>3073479.0749999997</v>
      </c>
      <c r="D69" s="4">
        <v>-3662086.6799999997</v>
      </c>
      <c r="E69" s="4">
        <v>1614.6</v>
      </c>
      <c r="F69" s="4">
        <v>1236.8249999999998</v>
      </c>
      <c r="G69" s="4">
        <v>760.72499999999991</v>
      </c>
      <c r="H69" s="4">
        <v>2134.7185500000001</v>
      </c>
      <c r="I69" s="4">
        <v>788.71139999999991</v>
      </c>
      <c r="J69" s="4">
        <v>1138.4585999999999</v>
      </c>
      <c r="K69" s="4">
        <v>0</v>
      </c>
      <c r="L69" s="4">
        <v>386960.62499999994</v>
      </c>
      <c r="M69" s="4">
        <v>6362046.6749999998</v>
      </c>
      <c r="N69" s="4">
        <f t="shared" si="11"/>
        <v>6764114.7085499996</v>
      </c>
    </row>
    <row r="70" spans="1:14" x14ac:dyDescent="0.2">
      <c r="A70" s="2" t="s">
        <v>71</v>
      </c>
      <c r="B70" s="4">
        <v>346355.50499999995</v>
      </c>
      <c r="C70" s="4">
        <v>380743.37999999995</v>
      </c>
      <c r="D70" s="4">
        <v>330174.315</v>
      </c>
      <c r="E70" s="4">
        <v>306184.05</v>
      </c>
      <c r="F70" s="4">
        <v>323817.34499999997</v>
      </c>
      <c r="G70" s="4">
        <v>296909.78759999998</v>
      </c>
      <c r="H70" s="4">
        <v>296332.21619999997</v>
      </c>
      <c r="I70" s="4">
        <v>300671.03969999996</v>
      </c>
      <c r="J70" s="4">
        <v>270097.31565</v>
      </c>
      <c r="K70" s="4">
        <v>306575.27999999997</v>
      </c>
      <c r="L70" s="4">
        <v>297389.65499999997</v>
      </c>
      <c r="M70" s="4">
        <v>335764.35</v>
      </c>
      <c r="N70" s="4">
        <f t="shared" si="11"/>
        <v>3791014.2391499993</v>
      </c>
    </row>
    <row r="71" spans="1:14" x14ac:dyDescent="0.2">
      <c r="A71" s="2" t="s">
        <v>72</v>
      </c>
      <c r="B71" s="4">
        <v>306294.79499999998</v>
      </c>
      <c r="C71" s="4">
        <v>415016.37</v>
      </c>
      <c r="D71" s="4">
        <v>301213.98</v>
      </c>
      <c r="E71" s="4">
        <v>234134.59499999997</v>
      </c>
      <c r="F71" s="4">
        <v>318316.31999999995</v>
      </c>
      <c r="G71" s="4">
        <v>389845.47014999995</v>
      </c>
      <c r="H71" s="4">
        <v>336998.49434999994</v>
      </c>
      <c r="I71" s="4">
        <v>339104.26394999993</v>
      </c>
      <c r="J71" s="4">
        <v>305505.51434999995</v>
      </c>
      <c r="K71" s="4">
        <v>408436.87499999994</v>
      </c>
      <c r="L71" s="4">
        <v>318304.935</v>
      </c>
      <c r="M71" s="4">
        <v>327922.15499999997</v>
      </c>
      <c r="N71" s="4">
        <f t="shared" si="11"/>
        <v>4001093.7677999996</v>
      </c>
    </row>
    <row r="72" spans="1:14" x14ac:dyDescent="0.2">
      <c r="A72" s="2" t="s">
        <v>73</v>
      </c>
      <c r="B72" s="4">
        <v>345812.12999999995</v>
      </c>
      <c r="C72" s="4">
        <v>349988.35499999998</v>
      </c>
      <c r="D72" s="4">
        <v>349988.35499999998</v>
      </c>
      <c r="E72" s="4">
        <v>664699.7699999999</v>
      </c>
      <c r="F72" s="4">
        <v>349988.35499999998</v>
      </c>
      <c r="G72" s="4">
        <v>325741.65839999996</v>
      </c>
      <c r="H72" s="4">
        <v>582436.06559999997</v>
      </c>
      <c r="I72" s="4">
        <v>305628.07905</v>
      </c>
      <c r="J72" s="4">
        <v>305628.07905</v>
      </c>
      <c r="K72" s="4">
        <v>414044.50499999995</v>
      </c>
      <c r="L72" s="4">
        <v>345451.94999999995</v>
      </c>
      <c r="M72" s="4">
        <v>345451.94999999995</v>
      </c>
      <c r="N72" s="4">
        <f t="shared" si="11"/>
        <v>4684859.2520999992</v>
      </c>
    </row>
    <row r="73" spans="1:14" x14ac:dyDescent="0.2">
      <c r="A73" s="2" t="s">
        <v>74</v>
      </c>
      <c r="B73" s="4">
        <v>459535.86</v>
      </c>
      <c r="C73" s="4">
        <v>506024.95499999996</v>
      </c>
      <c r="D73" s="4">
        <v>407896.60499999998</v>
      </c>
      <c r="E73" s="4">
        <v>442516.31999999995</v>
      </c>
      <c r="F73" s="4">
        <v>489966.92999999993</v>
      </c>
      <c r="G73" s="4">
        <v>464221.75004999997</v>
      </c>
      <c r="H73" s="4">
        <v>445314.03884999995</v>
      </c>
      <c r="I73" s="4">
        <v>449640.44234999997</v>
      </c>
      <c r="J73" s="4">
        <v>447347.88629999995</v>
      </c>
      <c r="K73" s="4">
        <v>477376.15499999997</v>
      </c>
      <c r="L73" s="4">
        <v>495212.30999999994</v>
      </c>
      <c r="M73" s="4">
        <v>497030.80499999993</v>
      </c>
      <c r="N73" s="4">
        <f t="shared" si="11"/>
        <v>5582084.0575499991</v>
      </c>
    </row>
    <row r="74" spans="1:14" x14ac:dyDescent="0.2">
      <c r="A74" s="2" t="s">
        <v>75</v>
      </c>
      <c r="B74" s="4">
        <v>52279.92</v>
      </c>
      <c r="C74" s="4">
        <v>39352.769999999997</v>
      </c>
      <c r="D74" s="4">
        <v>29546.144999999997</v>
      </c>
      <c r="E74" s="4">
        <v>40990.14</v>
      </c>
      <c r="F74" s="4">
        <v>43664.579999999994</v>
      </c>
      <c r="G74" s="4">
        <v>680409.3415499999</v>
      </c>
      <c r="H74" s="4">
        <v>44287.422299999998</v>
      </c>
      <c r="I74" s="4">
        <v>47218.107599999996</v>
      </c>
      <c r="J74" s="4">
        <v>55971.754649999995</v>
      </c>
      <c r="K74" s="4">
        <v>85718.7</v>
      </c>
      <c r="L74" s="4">
        <v>89549.234999999986</v>
      </c>
      <c r="M74" s="4">
        <v>94552.424999999988</v>
      </c>
      <c r="N74" s="4">
        <f t="shared" si="11"/>
        <v>1303540.5410999998</v>
      </c>
    </row>
    <row r="75" spans="1:14" x14ac:dyDescent="0.2">
      <c r="A75" s="2" t="s">
        <v>76</v>
      </c>
      <c r="B75" s="4">
        <v>0</v>
      </c>
      <c r="C75" s="4">
        <v>0</v>
      </c>
      <c r="D75" s="4">
        <v>1201333.8149999999</v>
      </c>
      <c r="E75" s="4">
        <v>1742445.2699999998</v>
      </c>
      <c r="F75" s="4">
        <v>6675291.4949999992</v>
      </c>
      <c r="G75" s="4">
        <v>369362.51999999996</v>
      </c>
      <c r="H75" s="4">
        <v>0</v>
      </c>
      <c r="I75" s="4">
        <v>0</v>
      </c>
      <c r="J75" s="4">
        <v>0</v>
      </c>
      <c r="K75" s="4">
        <v>1042655.8949999999</v>
      </c>
      <c r="L75" s="4">
        <v>1151697.2849999999</v>
      </c>
      <c r="M75" s="4">
        <v>0</v>
      </c>
      <c r="N75" s="4">
        <f t="shared" si="11"/>
        <v>12182786.279999997</v>
      </c>
    </row>
    <row r="76" spans="1:14" x14ac:dyDescent="0.2">
      <c r="A76" s="2" t="s">
        <v>77</v>
      </c>
      <c r="B76" s="4">
        <v>0</v>
      </c>
      <c r="C76" s="4">
        <v>0</v>
      </c>
      <c r="D76" s="4">
        <v>0</v>
      </c>
      <c r="E76" s="4">
        <v>2293531.02</v>
      </c>
      <c r="F76" s="4">
        <v>0</v>
      </c>
      <c r="G76" s="4">
        <v>0</v>
      </c>
      <c r="H76" s="4">
        <v>0</v>
      </c>
      <c r="I76" s="4">
        <v>0</v>
      </c>
      <c r="J76" s="4">
        <v>0</v>
      </c>
      <c r="K76" s="4">
        <v>0</v>
      </c>
      <c r="L76" s="4">
        <v>0</v>
      </c>
      <c r="M76" s="4">
        <v>0</v>
      </c>
      <c r="N76" s="4">
        <f t="shared" si="11"/>
        <v>2293531.02</v>
      </c>
    </row>
    <row r="78" spans="1:14" x14ac:dyDescent="0.2">
      <c r="A78" s="2" t="s">
        <v>78</v>
      </c>
      <c r="B78" s="6">
        <f>+B79+B80+B81</f>
        <v>406115.37</v>
      </c>
      <c r="C78" s="6">
        <f t="shared" ref="C78:N78" si="12">+C79+C80+C81</f>
        <v>1023780.6</v>
      </c>
      <c r="D78" s="6">
        <f t="shared" si="12"/>
        <v>7065183.2399999993</v>
      </c>
      <c r="E78" s="6">
        <f t="shared" si="12"/>
        <v>2218601.16</v>
      </c>
      <c r="F78" s="6">
        <f t="shared" si="12"/>
        <v>1954796.2199999997</v>
      </c>
      <c r="G78" s="6">
        <f t="shared" si="12"/>
        <v>1358797.3384499999</v>
      </c>
      <c r="H78" s="6">
        <f t="shared" si="12"/>
        <v>1397786.5647</v>
      </c>
      <c r="I78" s="6">
        <f t="shared" si="12"/>
        <v>1316530.0498499998</v>
      </c>
      <c r="J78" s="6">
        <f t="shared" si="12"/>
        <v>1310851.2118500001</v>
      </c>
      <c r="K78" s="6">
        <f t="shared" si="12"/>
        <v>0</v>
      </c>
      <c r="L78" s="6">
        <f t="shared" si="12"/>
        <v>683281.125</v>
      </c>
      <c r="M78" s="6">
        <f t="shared" si="12"/>
        <v>4157178.9299999997</v>
      </c>
      <c r="N78" s="6">
        <f t="shared" si="12"/>
        <v>22892901.80985</v>
      </c>
    </row>
    <row r="79" spans="1:14" x14ac:dyDescent="0.2">
      <c r="A79" s="2" t="s">
        <v>79</v>
      </c>
      <c r="B79" s="4">
        <v>406115.37</v>
      </c>
      <c r="C79" s="4">
        <v>1023780.6</v>
      </c>
      <c r="D79" s="4">
        <v>671926.1399999999</v>
      </c>
      <c r="E79" s="4">
        <v>671885.77499999991</v>
      </c>
      <c r="F79" s="4">
        <v>775577.24999999988</v>
      </c>
      <c r="G79" s="4">
        <v>676311.43499999994</v>
      </c>
      <c r="H79" s="4">
        <v>736597.68029999989</v>
      </c>
      <c r="I79" s="4">
        <v>745023.52214999998</v>
      </c>
      <c r="J79" s="4">
        <v>740436.98175000004</v>
      </c>
      <c r="K79" s="4">
        <v>0</v>
      </c>
      <c r="L79" s="4">
        <v>683281.125</v>
      </c>
      <c r="M79" s="4">
        <v>4157178.9299999997</v>
      </c>
      <c r="N79" s="4">
        <f t="shared" ref="N79:N81" si="13">SUM(B79:M79)</f>
        <v>11288114.8092</v>
      </c>
    </row>
    <row r="80" spans="1:14" x14ac:dyDescent="0.2">
      <c r="A80" s="2" t="s">
        <v>80</v>
      </c>
      <c r="B80" s="4">
        <v>0</v>
      </c>
      <c r="C80" s="4">
        <v>0</v>
      </c>
      <c r="D80" s="4">
        <v>292377.14999999997</v>
      </c>
      <c r="E80" s="4">
        <v>66403.53</v>
      </c>
      <c r="F80" s="4">
        <v>39914.774999999994</v>
      </c>
      <c r="G80" s="4">
        <v>27123.986249999998</v>
      </c>
      <c r="H80" s="4">
        <v>21318.184799999995</v>
      </c>
      <c r="I80" s="4">
        <v>20819.252700000001</v>
      </c>
      <c r="J80" s="4">
        <v>18279.207449999998</v>
      </c>
      <c r="K80" s="4">
        <v>0</v>
      </c>
      <c r="L80" s="4">
        <v>0</v>
      </c>
      <c r="M80" s="4">
        <v>0</v>
      </c>
      <c r="N80" s="4">
        <f t="shared" si="13"/>
        <v>486236.08619999996</v>
      </c>
    </row>
    <row r="81" spans="1:14" x14ac:dyDescent="0.2">
      <c r="A81" s="2" t="s">
        <v>81</v>
      </c>
      <c r="B81" s="4">
        <v>0</v>
      </c>
      <c r="C81" s="4">
        <v>0</v>
      </c>
      <c r="D81" s="4">
        <v>6100879.9499999993</v>
      </c>
      <c r="E81" s="4">
        <v>1480311.855</v>
      </c>
      <c r="F81" s="4">
        <v>1139304.1949999998</v>
      </c>
      <c r="G81" s="4">
        <v>655361.91720000003</v>
      </c>
      <c r="H81" s="4">
        <v>639870.69960000005</v>
      </c>
      <c r="I81" s="4">
        <v>550687.27499999991</v>
      </c>
      <c r="J81" s="4">
        <v>552135.02264999994</v>
      </c>
      <c r="K81" s="4">
        <v>0</v>
      </c>
      <c r="L81" s="4">
        <v>0</v>
      </c>
      <c r="M81" s="4">
        <v>0</v>
      </c>
      <c r="N81" s="4">
        <f t="shared" si="13"/>
        <v>11118550.914449999</v>
      </c>
    </row>
    <row r="84" spans="1:14" x14ac:dyDescent="0.2">
      <c r="N84" s="4" t="s">
        <v>30</v>
      </c>
    </row>
    <row r="85" spans="1:14" x14ac:dyDescent="0.2">
      <c r="A85" s="5" t="s">
        <v>82</v>
      </c>
      <c r="B85" s="6">
        <f>SUM(B86:B90)</f>
        <v>2960219.1</v>
      </c>
      <c r="C85" s="6">
        <f>SUM(C86:C90)</f>
        <v>2960219.1</v>
      </c>
      <c r="D85" s="6">
        <f>SUM(D86:D90)</f>
        <v>2960219.1</v>
      </c>
      <c r="E85" s="6">
        <f>SUM(E86:E90)</f>
        <v>2960219.1</v>
      </c>
      <c r="F85" s="6">
        <f t="shared" ref="F85:M85" si="14">SUM(F86:F90)</f>
        <v>2960219.1</v>
      </c>
      <c r="G85" s="6">
        <f t="shared" si="14"/>
        <v>2960219.1</v>
      </c>
      <c r="H85" s="6">
        <f t="shared" si="14"/>
        <v>2960219.1</v>
      </c>
      <c r="I85" s="6">
        <f t="shared" si="14"/>
        <v>2960219.1</v>
      </c>
      <c r="J85" s="6">
        <f t="shared" si="14"/>
        <v>2960219.1</v>
      </c>
      <c r="K85" s="6">
        <f t="shared" si="14"/>
        <v>2960219.1</v>
      </c>
      <c r="L85" s="6">
        <f t="shared" si="14"/>
        <v>0</v>
      </c>
      <c r="M85" s="6">
        <f t="shared" si="14"/>
        <v>0</v>
      </c>
      <c r="N85" s="7">
        <f>SUM(B85:M85)</f>
        <v>29602191.000000007</v>
      </c>
    </row>
    <row r="86" spans="1:14" x14ac:dyDescent="0.2">
      <c r="A86" s="2" t="s">
        <v>83</v>
      </c>
      <c r="B86" s="4">
        <v>2960219.1</v>
      </c>
      <c r="C86" s="4">
        <v>2960219.1</v>
      </c>
      <c r="D86" s="4">
        <v>2960219.1</v>
      </c>
      <c r="E86" s="4">
        <v>2960219.1</v>
      </c>
      <c r="F86" s="4">
        <v>2960219.1</v>
      </c>
      <c r="G86" s="4">
        <v>2960219.1</v>
      </c>
      <c r="H86" s="4">
        <v>2960219.1</v>
      </c>
      <c r="I86" s="4">
        <v>2960219.1</v>
      </c>
      <c r="J86" s="4">
        <v>2960219.1</v>
      </c>
      <c r="K86" s="4">
        <v>2960219.1</v>
      </c>
      <c r="L86" s="4">
        <v>0</v>
      </c>
      <c r="M86" s="4">
        <v>0</v>
      </c>
      <c r="N86" s="4">
        <f t="shared" si="11"/>
        <v>29602191.000000007</v>
      </c>
    </row>
    <row r="87" spans="1:14" x14ac:dyDescent="0.2">
      <c r="A87" s="2" t="s">
        <v>84</v>
      </c>
      <c r="B87" s="4">
        <v>0</v>
      </c>
      <c r="C87" s="4">
        <v>0</v>
      </c>
      <c r="D87" s="4">
        <v>0</v>
      </c>
      <c r="E87" s="4">
        <v>0</v>
      </c>
      <c r="F87" s="4">
        <v>0</v>
      </c>
      <c r="G87" s="4">
        <v>0</v>
      </c>
      <c r="H87" s="4">
        <v>0</v>
      </c>
      <c r="I87" s="4">
        <v>0</v>
      </c>
      <c r="J87" s="4">
        <v>0</v>
      </c>
      <c r="K87" s="4">
        <v>0</v>
      </c>
      <c r="L87" s="4">
        <v>0</v>
      </c>
      <c r="M87" s="4">
        <v>0</v>
      </c>
      <c r="N87" s="4">
        <f t="shared" si="11"/>
        <v>0</v>
      </c>
    </row>
    <row r="88" spans="1:14" x14ac:dyDescent="0.2">
      <c r="A88" s="2" t="s">
        <v>85</v>
      </c>
      <c r="B88" s="4">
        <v>0</v>
      </c>
      <c r="C88" s="4">
        <v>0</v>
      </c>
      <c r="D88" s="4">
        <v>0</v>
      </c>
      <c r="E88" s="4">
        <v>0</v>
      </c>
      <c r="F88" s="4">
        <v>0</v>
      </c>
      <c r="G88" s="4">
        <v>0</v>
      </c>
      <c r="H88" s="4">
        <v>0</v>
      </c>
      <c r="I88" s="4">
        <v>0</v>
      </c>
      <c r="J88" s="4">
        <v>0</v>
      </c>
      <c r="K88" s="4">
        <v>0</v>
      </c>
      <c r="L88" s="4">
        <v>0</v>
      </c>
      <c r="M88" s="4">
        <v>0</v>
      </c>
      <c r="N88" s="4">
        <f t="shared" si="11"/>
        <v>0</v>
      </c>
    </row>
    <row r="89" spans="1:14" x14ac:dyDescent="0.2">
      <c r="A89" s="2" t="s">
        <v>86</v>
      </c>
      <c r="B89" s="4">
        <v>0</v>
      </c>
      <c r="C89" s="4">
        <v>0</v>
      </c>
      <c r="D89" s="4">
        <v>0</v>
      </c>
      <c r="E89" s="4">
        <v>0</v>
      </c>
      <c r="F89" s="4">
        <v>0</v>
      </c>
      <c r="G89" s="4">
        <v>0</v>
      </c>
      <c r="H89" s="4">
        <v>0</v>
      </c>
      <c r="I89" s="4">
        <v>0</v>
      </c>
      <c r="J89" s="4">
        <v>0</v>
      </c>
      <c r="K89" s="4">
        <v>0</v>
      </c>
      <c r="L89" s="4">
        <v>0</v>
      </c>
      <c r="M89" s="4">
        <v>0</v>
      </c>
      <c r="N89" s="4">
        <f t="shared" si="11"/>
        <v>0</v>
      </c>
    </row>
    <row r="90" spans="1:14" x14ac:dyDescent="0.2">
      <c r="A90" s="2" t="s">
        <v>87</v>
      </c>
      <c r="B90" s="4">
        <v>0</v>
      </c>
      <c r="C90" s="4">
        <v>0</v>
      </c>
      <c r="D90" s="4">
        <v>0</v>
      </c>
      <c r="E90" s="4">
        <v>0</v>
      </c>
      <c r="F90" s="4">
        <v>0</v>
      </c>
      <c r="G90" s="4">
        <v>0</v>
      </c>
      <c r="H90" s="4">
        <v>0</v>
      </c>
      <c r="I90" s="4">
        <v>0</v>
      </c>
      <c r="J90" s="4">
        <v>0</v>
      </c>
      <c r="K90" s="4">
        <v>0</v>
      </c>
      <c r="L90" s="4">
        <v>0</v>
      </c>
      <c r="M90" s="4">
        <v>0</v>
      </c>
      <c r="N90" s="4">
        <f t="shared" si="11"/>
        <v>0</v>
      </c>
    </row>
    <row r="91" spans="1:14" x14ac:dyDescent="0.2">
      <c r="N91" s="4" t="s">
        <v>30</v>
      </c>
    </row>
    <row r="93" spans="1:14" x14ac:dyDescent="0.2"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</row>
    <row r="94" spans="1:14" x14ac:dyDescent="0.2">
      <c r="A94" s="5" t="s">
        <v>88</v>
      </c>
      <c r="B94" s="6">
        <f>SUM(B95:B99)</f>
        <v>11454383.75</v>
      </c>
      <c r="C94" s="6">
        <f>SUM(C95:C99)</f>
        <v>11454383.75</v>
      </c>
      <c r="D94" s="6">
        <f>SUM(D95:D99)</f>
        <v>11454383.75</v>
      </c>
      <c r="E94" s="6">
        <f>SUM(E95:E99)</f>
        <v>11454383.75</v>
      </c>
      <c r="F94" s="6">
        <f t="shared" ref="F94:M94" si="15">SUM(F95:F99)</f>
        <v>11454383.75</v>
      </c>
      <c r="G94" s="6">
        <f t="shared" si="15"/>
        <v>11454383.75</v>
      </c>
      <c r="H94" s="6">
        <f t="shared" si="15"/>
        <v>11454383.75</v>
      </c>
      <c r="I94" s="6">
        <f>SUM(I95:I99)</f>
        <v>11454383.75</v>
      </c>
      <c r="J94" s="6">
        <f>SUM(J95:J99)</f>
        <v>11454383.75</v>
      </c>
      <c r="K94" s="6">
        <f t="shared" si="15"/>
        <v>11454383.75</v>
      </c>
      <c r="L94" s="6">
        <f t="shared" si="15"/>
        <v>11454383.75</v>
      </c>
      <c r="M94" s="6">
        <f t="shared" si="15"/>
        <v>11454383.75</v>
      </c>
      <c r="N94" s="7">
        <f t="shared" ref="N94:N99" si="16">SUM(B94:M94)</f>
        <v>137452605</v>
      </c>
    </row>
    <row r="95" spans="1:14" x14ac:dyDescent="0.2">
      <c r="A95" s="2" t="s">
        <v>89</v>
      </c>
      <c r="B95" s="4">
        <v>11454383.75</v>
      </c>
      <c r="C95" s="4">
        <v>11454383.75</v>
      </c>
      <c r="D95" s="4">
        <v>11454383.75</v>
      </c>
      <c r="E95" s="4">
        <v>11454383.75</v>
      </c>
      <c r="F95" s="4">
        <v>11454383.75</v>
      </c>
      <c r="G95" s="4">
        <v>11454383.75</v>
      </c>
      <c r="H95" s="4">
        <v>11454383.75</v>
      </c>
      <c r="I95" s="4">
        <v>11454383.75</v>
      </c>
      <c r="J95" s="4">
        <v>11454383.75</v>
      </c>
      <c r="K95" s="4">
        <v>11454383.75</v>
      </c>
      <c r="L95" s="4">
        <v>11454383.75</v>
      </c>
      <c r="M95" s="4">
        <v>11454383.75</v>
      </c>
      <c r="N95" s="4">
        <f t="shared" si="16"/>
        <v>137452605</v>
      </c>
    </row>
    <row r="96" spans="1:14" x14ac:dyDescent="0.2">
      <c r="A96" s="2" t="s">
        <v>90</v>
      </c>
      <c r="B96" s="4">
        <v>0</v>
      </c>
      <c r="C96" s="4">
        <v>0</v>
      </c>
      <c r="D96" s="4">
        <v>0</v>
      </c>
      <c r="E96" s="4">
        <v>0</v>
      </c>
      <c r="F96" s="4">
        <v>0</v>
      </c>
      <c r="G96" s="4">
        <v>0</v>
      </c>
      <c r="H96" s="4">
        <v>0</v>
      </c>
      <c r="I96" s="4">
        <v>0</v>
      </c>
      <c r="J96" s="4">
        <v>0</v>
      </c>
      <c r="K96" s="4">
        <v>0</v>
      </c>
      <c r="L96" s="4">
        <v>0</v>
      </c>
      <c r="M96" s="4">
        <v>0</v>
      </c>
      <c r="N96" s="4">
        <f t="shared" si="16"/>
        <v>0</v>
      </c>
    </row>
    <row r="97" spans="1:14" x14ac:dyDescent="0.2">
      <c r="A97" s="2" t="s">
        <v>91</v>
      </c>
      <c r="B97" s="4">
        <v>0</v>
      </c>
      <c r="C97" s="4">
        <v>0</v>
      </c>
      <c r="D97" s="4">
        <v>0</v>
      </c>
      <c r="E97" s="4">
        <v>0</v>
      </c>
      <c r="F97" s="4">
        <v>0</v>
      </c>
      <c r="G97" s="4">
        <v>0</v>
      </c>
      <c r="H97" s="4">
        <v>0</v>
      </c>
      <c r="I97" s="4">
        <v>0</v>
      </c>
      <c r="J97" s="4">
        <v>0</v>
      </c>
      <c r="K97" s="4">
        <v>0</v>
      </c>
      <c r="L97" s="4">
        <v>0</v>
      </c>
      <c r="M97" s="4">
        <v>0</v>
      </c>
      <c r="N97" s="4">
        <f t="shared" si="16"/>
        <v>0</v>
      </c>
    </row>
    <row r="98" spans="1:14" x14ac:dyDescent="0.2">
      <c r="A98" s="2" t="s">
        <v>92</v>
      </c>
      <c r="B98" s="4">
        <v>0</v>
      </c>
      <c r="C98" s="4">
        <v>0</v>
      </c>
      <c r="D98" s="4">
        <v>0</v>
      </c>
      <c r="E98" s="4">
        <v>0</v>
      </c>
      <c r="F98" s="4">
        <v>0</v>
      </c>
      <c r="G98" s="4">
        <v>0</v>
      </c>
      <c r="H98" s="4">
        <v>0</v>
      </c>
      <c r="I98" s="4">
        <v>0</v>
      </c>
      <c r="J98" s="4">
        <v>0</v>
      </c>
      <c r="K98" s="4">
        <v>0</v>
      </c>
      <c r="L98" s="4">
        <v>0</v>
      </c>
      <c r="M98" s="4">
        <v>0</v>
      </c>
      <c r="N98" s="4">
        <f t="shared" si="16"/>
        <v>0</v>
      </c>
    </row>
    <row r="99" spans="1:14" x14ac:dyDescent="0.2">
      <c r="A99" s="2" t="s">
        <v>93</v>
      </c>
      <c r="B99" s="4">
        <v>0</v>
      </c>
      <c r="C99" s="4">
        <v>0</v>
      </c>
      <c r="D99" s="4">
        <v>0</v>
      </c>
      <c r="E99" s="4">
        <v>0</v>
      </c>
      <c r="F99" s="4">
        <v>0</v>
      </c>
      <c r="G99" s="4">
        <v>0</v>
      </c>
      <c r="H99" s="4">
        <v>0</v>
      </c>
      <c r="I99" s="4">
        <v>0</v>
      </c>
      <c r="J99" s="4">
        <v>0</v>
      </c>
      <c r="K99" s="4">
        <v>0</v>
      </c>
      <c r="L99" s="4">
        <v>0</v>
      </c>
      <c r="M99" s="4">
        <v>0</v>
      </c>
      <c r="N99" s="4">
        <f t="shared" si="16"/>
        <v>0</v>
      </c>
    </row>
    <row r="100" spans="1:14" x14ac:dyDescent="0.2"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</row>
    <row r="101" spans="1:14" x14ac:dyDescent="0.2"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</row>
    <row r="102" spans="1:14" x14ac:dyDescent="0.2">
      <c r="A102" s="5" t="s">
        <v>94</v>
      </c>
      <c r="B102" s="6">
        <f>SUM(B103:B104)</f>
        <v>393462.495</v>
      </c>
      <c r="C102" s="6">
        <f>SUM(C103:C104)</f>
        <v>509933.11499999993</v>
      </c>
      <c r="D102" s="6">
        <f>SUM(D103:D104)</f>
        <v>0</v>
      </c>
      <c r="E102" s="6">
        <f>SUM(E103:E104)</f>
        <v>959379.79499999993</v>
      </c>
      <c r="F102" s="6">
        <f t="shared" ref="F102:M102" si="17">SUM(F103:F104)</f>
        <v>495904.72499999998</v>
      </c>
      <c r="G102" s="6">
        <f t="shared" si="17"/>
        <v>590227.14194999996</v>
      </c>
      <c r="H102" s="6">
        <f t="shared" si="17"/>
        <v>411421.81499999994</v>
      </c>
      <c r="I102" s="6">
        <f t="shared" si="17"/>
        <v>422966.52584999998</v>
      </c>
      <c r="J102" s="6">
        <f t="shared" si="17"/>
        <v>363883.98554999992</v>
      </c>
      <c r="K102" s="6">
        <f t="shared" si="17"/>
        <v>787318.28999999992</v>
      </c>
      <c r="L102" s="6">
        <f t="shared" si="17"/>
        <v>787318.28999999992</v>
      </c>
      <c r="M102" s="6">
        <f t="shared" si="17"/>
        <v>787318.28999999992</v>
      </c>
      <c r="N102" s="7">
        <f>SUM(B102:M102)</f>
        <v>6509134.4683499997</v>
      </c>
    </row>
    <row r="103" spans="1:14" x14ac:dyDescent="0.2">
      <c r="A103" s="2" t="s">
        <v>95</v>
      </c>
      <c r="B103" s="4">
        <v>393462.495</v>
      </c>
      <c r="C103" s="4">
        <v>509933.11499999993</v>
      </c>
      <c r="D103" s="4">
        <v>0</v>
      </c>
      <c r="E103" s="4">
        <v>959379.79499999993</v>
      </c>
      <c r="F103" s="4">
        <v>495904.72499999998</v>
      </c>
      <c r="G103" s="4">
        <v>590227.14194999996</v>
      </c>
      <c r="H103" s="4">
        <v>411421.81499999994</v>
      </c>
      <c r="I103" s="4">
        <v>422966.52584999998</v>
      </c>
      <c r="J103" s="4">
        <v>363883.98554999992</v>
      </c>
      <c r="K103" s="4">
        <v>787318.28999999992</v>
      </c>
      <c r="L103" s="4">
        <v>787318.28999999992</v>
      </c>
      <c r="M103" s="4">
        <v>787318.28999999992</v>
      </c>
      <c r="N103" s="4">
        <f>SUM(B103:M103)</f>
        <v>6509134.4683499997</v>
      </c>
    </row>
    <row r="104" spans="1:14" x14ac:dyDescent="0.2">
      <c r="A104" s="2" t="s">
        <v>96</v>
      </c>
      <c r="B104" s="4">
        <v>0</v>
      </c>
      <c r="C104" s="4">
        <v>0</v>
      </c>
      <c r="D104" s="4">
        <v>0</v>
      </c>
      <c r="E104" s="4">
        <v>0</v>
      </c>
      <c r="F104" s="4">
        <v>0</v>
      </c>
      <c r="G104" s="4">
        <v>0</v>
      </c>
      <c r="H104" s="4">
        <v>0</v>
      </c>
      <c r="I104" s="4">
        <v>0</v>
      </c>
      <c r="J104" s="4">
        <v>0</v>
      </c>
      <c r="K104" s="4">
        <v>0</v>
      </c>
      <c r="L104" s="4">
        <v>0</v>
      </c>
      <c r="M104" s="4">
        <v>0</v>
      </c>
      <c r="N104" s="4">
        <f>SUM(B104:M104)</f>
        <v>0</v>
      </c>
    </row>
    <row r="107" spans="1:14" x14ac:dyDescent="0.2">
      <c r="A107" s="5" t="s">
        <v>97</v>
      </c>
      <c r="B107" s="6">
        <f t="shared" ref="B107:H107" si="18">SUM(B108:B119)</f>
        <v>762238.16999999993</v>
      </c>
      <c r="C107" s="6">
        <f t="shared" si="18"/>
        <v>987872.30999999994</v>
      </c>
      <c r="D107" s="6">
        <f t="shared" si="18"/>
        <v>0</v>
      </c>
      <c r="E107" s="6">
        <f t="shared" si="18"/>
        <v>2272568.13</v>
      </c>
      <c r="F107" s="6">
        <f t="shared" si="18"/>
        <v>13220530.996499998</v>
      </c>
      <c r="G107" s="6">
        <f t="shared" si="18"/>
        <v>941763.73274999973</v>
      </c>
      <c r="H107" s="6">
        <f t="shared" si="18"/>
        <v>2141709.96465</v>
      </c>
      <c r="I107" s="6">
        <f t="shared" ref="I107:N107" si="19">SUM(I108:I123)</f>
        <v>4651374.1972499993</v>
      </c>
      <c r="J107" s="6">
        <f t="shared" si="19"/>
        <v>12193395.195599999</v>
      </c>
      <c r="K107" s="6">
        <f>SUM(K108:K123)</f>
        <v>88322576.070149988</v>
      </c>
      <c r="L107" s="6">
        <f>SUM(L108:L123)</f>
        <v>5804470.1901000002</v>
      </c>
      <c r="M107" s="6">
        <f>SUM(M108:M123)</f>
        <v>1540850.7955499999</v>
      </c>
      <c r="N107" s="7">
        <f t="shared" si="19"/>
        <v>139839349.75255001</v>
      </c>
    </row>
    <row r="108" spans="1:14" x14ac:dyDescent="0.2">
      <c r="A108" s="2" t="s">
        <v>98</v>
      </c>
      <c r="B108" s="4">
        <v>0</v>
      </c>
      <c r="C108" s="4">
        <v>0</v>
      </c>
      <c r="D108" s="4">
        <v>0</v>
      </c>
      <c r="E108" s="4">
        <v>0</v>
      </c>
      <c r="F108" s="4">
        <v>0</v>
      </c>
      <c r="G108" s="4">
        <v>0</v>
      </c>
      <c r="H108" s="4">
        <v>0</v>
      </c>
      <c r="I108" s="4">
        <v>0</v>
      </c>
      <c r="J108" s="4">
        <v>0</v>
      </c>
      <c r="K108" s="4">
        <v>0</v>
      </c>
      <c r="L108" s="4">
        <v>0</v>
      </c>
      <c r="M108" s="4">
        <v>0</v>
      </c>
      <c r="N108" s="4">
        <f t="shared" ref="N108:N123" si="20">SUM(B108:M108)</f>
        <v>0</v>
      </c>
    </row>
    <row r="109" spans="1:14" x14ac:dyDescent="0.2">
      <c r="A109" s="1" t="s">
        <v>99</v>
      </c>
      <c r="B109" s="4">
        <v>762238.16999999993</v>
      </c>
      <c r="C109" s="4">
        <v>987872.30999999994</v>
      </c>
      <c r="D109" s="4">
        <v>0</v>
      </c>
      <c r="E109" s="4">
        <v>1858568.13</v>
      </c>
      <c r="F109" s="4">
        <v>960696.31499999994</v>
      </c>
      <c r="G109" s="4">
        <v>1143423.2362499998</v>
      </c>
      <c r="H109" s="4">
        <v>986071.85505000001</v>
      </c>
      <c r="I109" s="4">
        <v>1024545.4235999999</v>
      </c>
      <c r="J109" s="4">
        <v>891939.47444999998</v>
      </c>
      <c r="K109" s="4">
        <v>865076.07014999993</v>
      </c>
      <c r="L109" s="4">
        <v>865076.08049999992</v>
      </c>
      <c r="M109" s="4">
        <v>0</v>
      </c>
      <c r="N109" s="4">
        <f t="shared" si="20"/>
        <v>10345507.064999998</v>
      </c>
    </row>
    <row r="110" spans="1:14" x14ac:dyDescent="0.2">
      <c r="A110" s="2" t="s">
        <v>100</v>
      </c>
      <c r="B110" s="4">
        <v>0</v>
      </c>
      <c r="C110" s="4">
        <v>0</v>
      </c>
      <c r="D110" s="4">
        <v>0</v>
      </c>
      <c r="E110" s="4">
        <v>0</v>
      </c>
      <c r="F110" s="4">
        <v>3835243.2149999999</v>
      </c>
      <c r="G110" s="4">
        <v>0</v>
      </c>
      <c r="H110" s="4">
        <v>0</v>
      </c>
      <c r="I110" s="4">
        <v>2876432.03865</v>
      </c>
      <c r="J110" s="4">
        <v>2876432.03865</v>
      </c>
      <c r="K110" s="4">
        <v>0</v>
      </c>
      <c r="L110" s="4">
        <v>0</v>
      </c>
      <c r="M110" s="4">
        <v>0</v>
      </c>
      <c r="N110" s="4">
        <f t="shared" si="20"/>
        <v>9588107.2923000008</v>
      </c>
    </row>
    <row r="111" spans="1:14" x14ac:dyDescent="0.2">
      <c r="A111" s="2" t="s">
        <v>101</v>
      </c>
      <c r="B111" s="4">
        <v>0</v>
      </c>
      <c r="C111" s="4">
        <v>0</v>
      </c>
      <c r="D111" s="4">
        <v>0</v>
      </c>
      <c r="E111" s="4">
        <v>0</v>
      </c>
      <c r="F111" s="4">
        <v>0</v>
      </c>
      <c r="G111" s="4">
        <v>0</v>
      </c>
      <c r="H111" s="4">
        <v>0</v>
      </c>
      <c r="I111" s="4">
        <v>0</v>
      </c>
      <c r="J111" s="4">
        <v>0</v>
      </c>
      <c r="K111" s="4">
        <v>10350000</v>
      </c>
      <c r="L111" s="4">
        <v>0</v>
      </c>
      <c r="M111" s="4">
        <v>0</v>
      </c>
      <c r="N111" s="4">
        <f t="shared" si="20"/>
        <v>10350000</v>
      </c>
    </row>
    <row r="112" spans="1:14" x14ac:dyDescent="0.2">
      <c r="A112" s="2" t="s">
        <v>102</v>
      </c>
      <c r="B112" s="4">
        <v>0</v>
      </c>
      <c r="C112" s="4">
        <v>0</v>
      </c>
      <c r="D112" s="4">
        <v>0</v>
      </c>
      <c r="E112" s="4">
        <v>0</v>
      </c>
      <c r="F112" s="4">
        <v>8424591.4664999992</v>
      </c>
      <c r="G112" s="4">
        <v>5340.4964999999993</v>
      </c>
      <c r="H112" s="4">
        <v>0</v>
      </c>
      <c r="I112" s="4">
        <v>0</v>
      </c>
      <c r="J112" s="4">
        <v>8425023.6824999992</v>
      </c>
      <c r="K112" s="4">
        <v>0</v>
      </c>
      <c r="L112" s="4">
        <v>0</v>
      </c>
      <c r="M112" s="4">
        <v>0</v>
      </c>
      <c r="N112" s="4">
        <f t="shared" si="20"/>
        <v>16854955.645499997</v>
      </c>
    </row>
    <row r="113" spans="1:14" x14ac:dyDescent="0.2">
      <c r="A113" s="2" t="s">
        <v>103</v>
      </c>
      <c r="B113" s="4">
        <v>0</v>
      </c>
      <c r="C113" s="4">
        <v>0</v>
      </c>
      <c r="D113" s="4">
        <v>0</v>
      </c>
      <c r="E113" s="4">
        <v>0</v>
      </c>
      <c r="F113" s="4">
        <v>0</v>
      </c>
      <c r="G113" s="4">
        <v>0</v>
      </c>
      <c r="H113" s="4">
        <v>0</v>
      </c>
      <c r="I113" s="4">
        <v>0</v>
      </c>
      <c r="J113" s="4">
        <v>0</v>
      </c>
      <c r="K113" s="4">
        <v>1552499.9999999998</v>
      </c>
      <c r="L113" s="4">
        <v>0</v>
      </c>
      <c r="M113" s="4">
        <v>0</v>
      </c>
      <c r="N113" s="4">
        <f t="shared" si="20"/>
        <v>1552499.9999999998</v>
      </c>
    </row>
    <row r="114" spans="1:14" x14ac:dyDescent="0.2">
      <c r="A114" s="2" t="s">
        <v>104</v>
      </c>
      <c r="B114" s="4">
        <v>0</v>
      </c>
      <c r="C114" s="4">
        <v>0</v>
      </c>
      <c r="D114" s="4">
        <v>0</v>
      </c>
      <c r="E114" s="4">
        <v>0</v>
      </c>
      <c r="F114" s="4">
        <v>0</v>
      </c>
      <c r="G114" s="4">
        <v>0</v>
      </c>
      <c r="H114" s="4">
        <v>0</v>
      </c>
      <c r="I114" s="4">
        <v>0</v>
      </c>
      <c r="J114" s="4">
        <v>0</v>
      </c>
      <c r="K114" s="4">
        <v>12419999.999999998</v>
      </c>
      <c r="L114" s="4">
        <v>0</v>
      </c>
      <c r="M114" s="4">
        <v>0</v>
      </c>
      <c r="N114" s="4">
        <f t="shared" si="20"/>
        <v>12419999.999999998</v>
      </c>
    </row>
    <row r="115" spans="1:14" x14ac:dyDescent="0.2">
      <c r="A115" s="2" t="s">
        <v>105</v>
      </c>
      <c r="B115" s="4">
        <v>0</v>
      </c>
      <c r="C115" s="4">
        <v>0</v>
      </c>
      <c r="D115" s="4">
        <v>0</v>
      </c>
      <c r="E115" s="4">
        <v>0</v>
      </c>
      <c r="F115" s="4">
        <v>0</v>
      </c>
      <c r="G115" s="4">
        <v>0</v>
      </c>
      <c r="H115" s="4">
        <v>0</v>
      </c>
      <c r="I115" s="4">
        <v>0</v>
      </c>
      <c r="J115" s="4">
        <v>0</v>
      </c>
      <c r="K115" s="4">
        <v>31049999.999999996</v>
      </c>
      <c r="L115" s="4">
        <v>0</v>
      </c>
      <c r="M115" s="4">
        <v>0</v>
      </c>
      <c r="N115" s="4">
        <f t="shared" si="20"/>
        <v>31049999.999999996</v>
      </c>
    </row>
    <row r="116" spans="1:14" x14ac:dyDescent="0.2">
      <c r="A116" s="2" t="s">
        <v>106</v>
      </c>
      <c r="B116" s="4">
        <v>0</v>
      </c>
      <c r="C116" s="4">
        <v>0</v>
      </c>
      <c r="D116" s="4">
        <v>0</v>
      </c>
      <c r="E116" s="4">
        <v>0</v>
      </c>
      <c r="F116" s="4">
        <v>0</v>
      </c>
      <c r="G116" s="4">
        <v>0</v>
      </c>
      <c r="H116" s="4">
        <v>0</v>
      </c>
      <c r="I116" s="4">
        <v>0</v>
      </c>
      <c r="J116" s="4">
        <v>0</v>
      </c>
      <c r="K116" s="4">
        <v>10350000</v>
      </c>
      <c r="L116" s="4">
        <v>0</v>
      </c>
      <c r="M116" s="4">
        <v>0</v>
      </c>
      <c r="N116" s="4">
        <f t="shared" si="20"/>
        <v>10350000</v>
      </c>
    </row>
    <row r="117" spans="1:14" x14ac:dyDescent="0.2">
      <c r="A117" s="2" t="s">
        <v>107</v>
      </c>
      <c r="B117" s="4">
        <v>0</v>
      </c>
      <c r="C117" s="4">
        <v>0</v>
      </c>
      <c r="D117" s="4">
        <v>0</v>
      </c>
      <c r="E117" s="4">
        <v>0</v>
      </c>
      <c r="F117" s="4">
        <v>0</v>
      </c>
      <c r="G117" s="4">
        <v>0</v>
      </c>
      <c r="H117" s="4">
        <v>0</v>
      </c>
      <c r="I117" s="4">
        <v>0</v>
      </c>
      <c r="J117" s="4">
        <v>0</v>
      </c>
      <c r="K117" s="4">
        <v>21735000</v>
      </c>
      <c r="L117" s="4">
        <v>0</v>
      </c>
      <c r="M117" s="4">
        <v>0</v>
      </c>
      <c r="N117" s="4">
        <f t="shared" si="20"/>
        <v>21735000</v>
      </c>
    </row>
    <row r="118" spans="1:14" x14ac:dyDescent="0.2">
      <c r="A118" s="2" t="s">
        <v>108</v>
      </c>
      <c r="B118" s="4">
        <v>0</v>
      </c>
      <c r="C118" s="4">
        <v>0</v>
      </c>
      <c r="D118" s="4">
        <v>0</v>
      </c>
      <c r="E118" s="4">
        <v>0</v>
      </c>
      <c r="F118" s="4">
        <v>0</v>
      </c>
      <c r="G118" s="4">
        <v>0</v>
      </c>
      <c r="H118" s="4">
        <v>1155638.1096000001</v>
      </c>
      <c r="I118" s="4">
        <v>0</v>
      </c>
      <c r="J118" s="4">
        <v>0</v>
      </c>
      <c r="K118" s="4">
        <v>0</v>
      </c>
      <c r="L118" s="4">
        <v>1155638.1096000001</v>
      </c>
      <c r="M118" s="4">
        <v>1540850.7955499999</v>
      </c>
      <c r="N118" s="4">
        <f t="shared" si="20"/>
        <v>3852127.0147500001</v>
      </c>
    </row>
    <row r="119" spans="1:14" x14ac:dyDescent="0.2">
      <c r="A119" s="2" t="s">
        <v>109</v>
      </c>
      <c r="B119" s="4">
        <v>0</v>
      </c>
      <c r="C119" s="4">
        <v>0</v>
      </c>
      <c r="D119" s="4">
        <v>0</v>
      </c>
      <c r="E119" s="4">
        <v>413999.99999999994</v>
      </c>
      <c r="F119" s="4">
        <v>0</v>
      </c>
      <c r="G119" s="4">
        <v>-206999.99999999997</v>
      </c>
      <c r="H119" s="4">
        <v>0</v>
      </c>
      <c r="I119" s="4">
        <v>0</v>
      </c>
      <c r="J119" s="4">
        <v>0</v>
      </c>
      <c r="K119" s="4">
        <v>0</v>
      </c>
      <c r="L119" s="4">
        <v>0</v>
      </c>
      <c r="M119" s="4">
        <v>0</v>
      </c>
      <c r="N119" s="4">
        <f t="shared" si="20"/>
        <v>206999.99999999997</v>
      </c>
    </row>
    <row r="120" spans="1:14" x14ac:dyDescent="0.2">
      <c r="A120" s="2" t="s">
        <v>110</v>
      </c>
      <c r="B120" s="4">
        <v>0</v>
      </c>
      <c r="C120" s="4">
        <v>2500000</v>
      </c>
      <c r="D120" s="4">
        <v>0</v>
      </c>
      <c r="E120" s="4">
        <v>1500000</v>
      </c>
      <c r="F120" s="4">
        <v>0</v>
      </c>
      <c r="G120" s="4">
        <v>0</v>
      </c>
      <c r="H120" s="4">
        <v>3000000</v>
      </c>
      <c r="I120" s="4">
        <v>0</v>
      </c>
      <c r="J120" s="4">
        <v>0</v>
      </c>
      <c r="K120" s="4">
        <v>0</v>
      </c>
      <c r="L120" s="4">
        <v>3783756</v>
      </c>
      <c r="M120" s="4">
        <v>0</v>
      </c>
      <c r="N120" s="4">
        <f t="shared" si="20"/>
        <v>10783756</v>
      </c>
    </row>
    <row r="121" spans="1:14" x14ac:dyDescent="0.2">
      <c r="A121" s="2" t="s">
        <v>111</v>
      </c>
      <c r="B121" s="4">
        <v>0</v>
      </c>
      <c r="C121" s="4">
        <v>0</v>
      </c>
      <c r="D121" s="4">
        <v>0</v>
      </c>
      <c r="E121" s="4">
        <v>0</v>
      </c>
      <c r="F121" s="4">
        <v>0</v>
      </c>
      <c r="G121" s="4">
        <v>0</v>
      </c>
      <c r="H121" s="4">
        <v>0</v>
      </c>
      <c r="I121" s="4">
        <v>98824.904999999999</v>
      </c>
      <c r="J121" s="4">
        <v>0</v>
      </c>
      <c r="K121" s="4">
        <v>0</v>
      </c>
      <c r="L121" s="4">
        <v>0</v>
      </c>
      <c r="M121" s="4">
        <v>0</v>
      </c>
      <c r="N121" s="4">
        <f t="shared" si="20"/>
        <v>98824.904999999999</v>
      </c>
    </row>
    <row r="122" spans="1:14" x14ac:dyDescent="0.2">
      <c r="A122" s="2" t="s">
        <v>111</v>
      </c>
      <c r="B122" s="4">
        <v>0</v>
      </c>
      <c r="C122" s="4">
        <v>0</v>
      </c>
      <c r="D122" s="4">
        <v>0</v>
      </c>
      <c r="E122" s="4">
        <v>0</v>
      </c>
      <c r="F122" s="4">
        <v>0</v>
      </c>
      <c r="G122" s="4">
        <v>0</v>
      </c>
      <c r="H122" s="4">
        <v>0</v>
      </c>
      <c r="I122" s="4">
        <v>233787.87</v>
      </c>
      <c r="J122" s="4">
        <v>0</v>
      </c>
      <c r="K122" s="4">
        <v>0</v>
      </c>
      <c r="L122" s="4">
        <v>0</v>
      </c>
      <c r="M122" s="4">
        <v>0</v>
      </c>
      <c r="N122" s="4">
        <f t="shared" si="20"/>
        <v>233787.87</v>
      </c>
    </row>
    <row r="123" spans="1:14" x14ac:dyDescent="0.2">
      <c r="A123" s="2" t="s">
        <v>111</v>
      </c>
      <c r="B123" s="4">
        <v>0</v>
      </c>
      <c r="C123" s="4">
        <v>0</v>
      </c>
      <c r="D123" s="4">
        <v>0</v>
      </c>
      <c r="E123" s="4">
        <v>0</v>
      </c>
      <c r="F123" s="4">
        <v>0</v>
      </c>
      <c r="G123" s="4">
        <v>0</v>
      </c>
      <c r="H123" s="4">
        <v>0</v>
      </c>
      <c r="I123" s="4">
        <v>417783.95999999996</v>
      </c>
      <c r="J123" s="4">
        <v>0</v>
      </c>
      <c r="K123" s="4">
        <v>0</v>
      </c>
      <c r="L123" s="4">
        <v>0</v>
      </c>
      <c r="M123" s="4">
        <v>0</v>
      </c>
      <c r="N123" s="4">
        <f t="shared" si="20"/>
        <v>417783.95999999996</v>
      </c>
    </row>
    <row r="125" spans="1:14" x14ac:dyDescent="0.2">
      <c r="A125" s="5" t="s">
        <v>112</v>
      </c>
      <c r="B125" s="6">
        <f>SUM(B126)</f>
        <v>0</v>
      </c>
      <c r="C125" s="6">
        <f>SUM(C126)</f>
        <v>0</v>
      </c>
      <c r="D125" s="6">
        <f>SUM(D126)</f>
        <v>0</v>
      </c>
      <c r="E125" s="6">
        <f>SUM(E126)</f>
        <v>0</v>
      </c>
      <c r="F125" s="6">
        <f t="shared" ref="F125:M125" si="21">SUM(F126)</f>
        <v>0</v>
      </c>
      <c r="G125" s="6">
        <f t="shared" si="21"/>
        <v>0</v>
      </c>
      <c r="H125" s="6">
        <f t="shared" si="21"/>
        <v>0</v>
      </c>
      <c r="I125" s="6">
        <f t="shared" si="21"/>
        <v>0</v>
      </c>
      <c r="J125" s="6">
        <f t="shared" si="21"/>
        <v>0</v>
      </c>
      <c r="K125" s="6">
        <f t="shared" si="21"/>
        <v>0</v>
      </c>
      <c r="L125" s="6">
        <f t="shared" si="21"/>
        <v>0</v>
      </c>
      <c r="M125" s="6">
        <f t="shared" si="21"/>
        <v>0</v>
      </c>
      <c r="N125" s="6">
        <f>SUM(B125:M125)</f>
        <v>0</v>
      </c>
    </row>
    <row r="126" spans="1:14" x14ac:dyDescent="0.2">
      <c r="A126" s="2" t="s">
        <v>113</v>
      </c>
      <c r="B126" s="4">
        <v>0</v>
      </c>
      <c r="C126" s="4">
        <v>0</v>
      </c>
      <c r="D126" s="4">
        <v>0</v>
      </c>
      <c r="E126" s="4">
        <v>0</v>
      </c>
      <c r="F126" s="4">
        <v>0</v>
      </c>
      <c r="G126" s="4">
        <v>0</v>
      </c>
      <c r="H126" s="4">
        <v>0</v>
      </c>
      <c r="I126" s="4">
        <v>0</v>
      </c>
      <c r="J126" s="4">
        <v>0</v>
      </c>
      <c r="K126" s="4">
        <v>0</v>
      </c>
      <c r="L126" s="4">
        <v>0</v>
      </c>
      <c r="M126" s="4">
        <v>0</v>
      </c>
      <c r="N126" s="4">
        <f>SUM(B126:M126)</f>
        <v>0</v>
      </c>
    </row>
    <row r="127" spans="1:14" x14ac:dyDescent="0.2">
      <c r="N127" s="4" t="s">
        <v>30</v>
      </c>
    </row>
    <row r="128" spans="1:14" x14ac:dyDescent="0.2">
      <c r="A128" s="5" t="s">
        <v>114</v>
      </c>
      <c r="B128" s="6">
        <f>SUM(B129:B132)</f>
        <v>0</v>
      </c>
      <c r="C128" s="6">
        <f>SUM(C129:C132)</f>
        <v>0</v>
      </c>
      <c r="D128" s="6">
        <f>SUM(D129:D132)</f>
        <v>0</v>
      </c>
      <c r="E128" s="6">
        <f>SUM(E129:E132)</f>
        <v>52000000</v>
      </c>
      <c r="F128" s="6">
        <f t="shared" ref="F128:M128" si="22">SUM(F129:F132)</f>
        <v>0</v>
      </c>
      <c r="G128" s="6">
        <f t="shared" si="22"/>
        <v>0</v>
      </c>
      <c r="H128" s="6">
        <f t="shared" si="22"/>
        <v>0</v>
      </c>
      <c r="I128" s="6">
        <f t="shared" si="22"/>
        <v>0</v>
      </c>
      <c r="J128" s="6">
        <f t="shared" si="22"/>
        <v>0</v>
      </c>
      <c r="K128" s="6">
        <f t="shared" si="22"/>
        <v>0</v>
      </c>
      <c r="L128" s="6">
        <f t="shared" si="22"/>
        <v>0</v>
      </c>
      <c r="M128" s="6">
        <f t="shared" si="22"/>
        <v>0</v>
      </c>
      <c r="N128" s="7">
        <f>SUM(B128:M128)</f>
        <v>52000000</v>
      </c>
    </row>
    <row r="129" spans="1:14" x14ac:dyDescent="0.2">
      <c r="A129" s="2" t="s">
        <v>115</v>
      </c>
      <c r="B129" s="4">
        <v>0</v>
      </c>
      <c r="C129" s="4">
        <v>0</v>
      </c>
      <c r="D129" s="4">
        <v>0</v>
      </c>
      <c r="E129" s="4">
        <v>52000000</v>
      </c>
      <c r="F129" s="4">
        <v>0</v>
      </c>
      <c r="G129" s="4">
        <v>0</v>
      </c>
      <c r="H129" s="4">
        <v>0</v>
      </c>
      <c r="I129" s="4">
        <v>0</v>
      </c>
      <c r="J129" s="4">
        <v>0</v>
      </c>
      <c r="K129" s="4">
        <v>0</v>
      </c>
      <c r="L129" s="4">
        <v>0</v>
      </c>
      <c r="M129" s="4">
        <v>0</v>
      </c>
      <c r="N129" s="4">
        <f>SUM(B129:M129)</f>
        <v>52000000</v>
      </c>
    </row>
    <row r="130" spans="1:14" x14ac:dyDescent="0.2">
      <c r="A130" s="2" t="s">
        <v>116</v>
      </c>
      <c r="B130" s="4">
        <v>0</v>
      </c>
      <c r="C130" s="4">
        <v>0</v>
      </c>
      <c r="D130" s="4">
        <v>0</v>
      </c>
      <c r="E130" s="4">
        <v>0</v>
      </c>
      <c r="F130" s="4">
        <v>0</v>
      </c>
      <c r="G130" s="4">
        <v>0</v>
      </c>
      <c r="H130" s="4">
        <v>0</v>
      </c>
      <c r="I130" s="4">
        <v>0</v>
      </c>
      <c r="J130" s="4">
        <v>0</v>
      </c>
      <c r="K130" s="4">
        <v>0</v>
      </c>
      <c r="L130" s="4">
        <v>0</v>
      </c>
      <c r="M130" s="4">
        <v>0</v>
      </c>
      <c r="N130" s="4">
        <f>SUM(B130:M130)</f>
        <v>0</v>
      </c>
    </row>
    <row r="131" spans="1:14" x14ac:dyDescent="0.2">
      <c r="A131" s="2" t="s">
        <v>117</v>
      </c>
      <c r="B131" s="4">
        <v>0</v>
      </c>
      <c r="C131" s="4">
        <v>0</v>
      </c>
      <c r="D131" s="4">
        <v>0</v>
      </c>
      <c r="E131" s="4">
        <v>0</v>
      </c>
      <c r="F131" s="4">
        <v>0</v>
      </c>
      <c r="G131" s="4">
        <v>0</v>
      </c>
      <c r="H131" s="4">
        <v>0</v>
      </c>
      <c r="I131" s="4">
        <v>0</v>
      </c>
      <c r="J131" s="4">
        <v>0</v>
      </c>
      <c r="K131" s="4">
        <v>0</v>
      </c>
      <c r="L131" s="4">
        <v>0</v>
      </c>
      <c r="M131" s="4">
        <v>0</v>
      </c>
      <c r="N131" s="4">
        <f>SUM(B131:M131)</f>
        <v>0</v>
      </c>
    </row>
    <row r="132" spans="1:14" x14ac:dyDescent="0.2">
      <c r="A132" s="2" t="s">
        <v>118</v>
      </c>
      <c r="B132" s="4">
        <v>0</v>
      </c>
      <c r="C132" s="4">
        <v>0</v>
      </c>
      <c r="D132" s="4">
        <v>0</v>
      </c>
      <c r="E132" s="4">
        <v>0</v>
      </c>
      <c r="F132" s="4">
        <v>0</v>
      </c>
      <c r="G132" s="4">
        <v>0</v>
      </c>
      <c r="H132" s="4">
        <v>0</v>
      </c>
      <c r="I132" s="4">
        <v>0</v>
      </c>
      <c r="J132" s="4">
        <v>0</v>
      </c>
      <c r="K132" s="4">
        <v>0</v>
      </c>
      <c r="L132" s="4">
        <v>0</v>
      </c>
      <c r="M132" s="4">
        <v>0</v>
      </c>
      <c r="N132" s="4">
        <f>SUM(B132:M132)</f>
        <v>0</v>
      </c>
    </row>
    <row r="133" spans="1:14" x14ac:dyDescent="0.2">
      <c r="N133" s="4" t="s">
        <v>30</v>
      </c>
    </row>
    <row r="134" spans="1:14" x14ac:dyDescent="0.2">
      <c r="A134" s="5" t="s">
        <v>119</v>
      </c>
      <c r="B134" s="6">
        <f>SUM(B135)</f>
        <v>0</v>
      </c>
      <c r="C134" s="6">
        <f>SUM(C135)</f>
        <v>0</v>
      </c>
      <c r="D134" s="6">
        <f>SUM(D135)</f>
        <v>0</v>
      </c>
      <c r="E134" s="6">
        <f>SUM(E135)</f>
        <v>0</v>
      </c>
      <c r="F134" s="6">
        <f t="shared" ref="F134:M134" si="23">SUM(F135)</f>
        <v>0</v>
      </c>
      <c r="G134" s="6">
        <f t="shared" si="23"/>
        <v>0</v>
      </c>
      <c r="H134" s="6">
        <f t="shared" si="23"/>
        <v>0</v>
      </c>
      <c r="I134" s="6">
        <f t="shared" si="23"/>
        <v>0</v>
      </c>
      <c r="J134" s="6">
        <f t="shared" si="23"/>
        <v>0</v>
      </c>
      <c r="K134" s="6">
        <f>SUM(K135)</f>
        <v>0</v>
      </c>
      <c r="L134" s="6">
        <f t="shared" si="23"/>
        <v>0</v>
      </c>
      <c r="M134" s="6">
        <f t="shared" si="23"/>
        <v>0</v>
      </c>
      <c r="N134" s="6">
        <f>SUM(B134:M134)</f>
        <v>0</v>
      </c>
    </row>
    <row r="135" spans="1:14" x14ac:dyDescent="0.2">
      <c r="A135" s="2" t="s">
        <v>120</v>
      </c>
      <c r="B135" s="4">
        <v>0</v>
      </c>
      <c r="C135" s="4">
        <v>0</v>
      </c>
      <c r="D135" s="4">
        <v>0</v>
      </c>
      <c r="E135" s="4">
        <v>0</v>
      </c>
      <c r="F135" s="4">
        <v>0</v>
      </c>
      <c r="G135" s="4">
        <v>0</v>
      </c>
      <c r="H135" s="4">
        <v>0</v>
      </c>
      <c r="I135" s="4">
        <v>0</v>
      </c>
      <c r="J135" s="4">
        <v>0</v>
      </c>
      <c r="K135" s="4">
        <v>0</v>
      </c>
      <c r="L135" s="4">
        <v>0</v>
      </c>
      <c r="M135" s="4">
        <v>0</v>
      </c>
      <c r="N135" s="4">
        <f>SUM(B135:M135)</f>
        <v>0</v>
      </c>
    </row>
    <row r="136" spans="1:14" x14ac:dyDescent="0.2">
      <c r="N136" s="4" t="s">
        <v>30</v>
      </c>
    </row>
    <row r="137" spans="1:14" x14ac:dyDescent="0.2">
      <c r="A137" s="5" t="s">
        <v>121</v>
      </c>
      <c r="B137" s="6">
        <f>+B7+B23+B38+B41+B55+B65+B85+B94+B102+B107+B125+B128+B134</f>
        <v>83455235.84224999</v>
      </c>
      <c r="C137" s="6">
        <f t="shared" ref="C137:N137" si="24">+C7+C23+C38+C41+C55+C65+C85+C94+C102+C107+C125+C128+C134</f>
        <v>57954342.062750004</v>
      </c>
      <c r="D137" s="6">
        <f t="shared" si="24"/>
        <v>44134340.690499999</v>
      </c>
      <c r="E137" s="6">
        <f t="shared" si="24"/>
        <v>104623208.01275</v>
      </c>
      <c r="F137" s="6">
        <f t="shared" si="24"/>
        <v>69782386.633249998</v>
      </c>
      <c r="G137" s="6">
        <f t="shared" si="24"/>
        <v>55428276.62659999</v>
      </c>
      <c r="H137" s="6">
        <f t="shared" si="24"/>
        <v>44293996.620949991</v>
      </c>
      <c r="I137" s="6">
        <f t="shared" si="24"/>
        <v>65464072.448300004</v>
      </c>
      <c r="J137" s="6">
        <f t="shared" si="24"/>
        <v>53049372.119450003</v>
      </c>
      <c r="K137" s="6">
        <f t="shared" si="24"/>
        <v>135303951.83614999</v>
      </c>
      <c r="L137" s="6">
        <f t="shared" si="24"/>
        <v>48568547.494850017</v>
      </c>
      <c r="M137" s="6">
        <f t="shared" si="24"/>
        <v>55637654.444549993</v>
      </c>
      <c r="N137" s="6">
        <f t="shared" si="24"/>
        <v>824695384.83235002</v>
      </c>
    </row>
    <row r="138" spans="1:14" x14ac:dyDescent="0.2">
      <c r="D138" s="4">
        <f>SUM(B137:D137)</f>
        <v>185543918.59549999</v>
      </c>
      <c r="G138" s="4">
        <f>SUM(E137:G137)</f>
        <v>229833871.2726</v>
      </c>
      <c r="J138" s="4">
        <f>SUM(H137:J137)</f>
        <v>162807441.18869999</v>
      </c>
      <c r="M138" s="4">
        <f>SUM(K137:M137)</f>
        <v>239510153.77555001</v>
      </c>
      <c r="N138" s="4">
        <f>N7+N23+N38+N41+N55+N65+N107+N125+N128+N134</f>
        <v>651131454.36399996</v>
      </c>
    </row>
  </sheetData>
  <mergeCells count="3">
    <mergeCell ref="A2:N2"/>
    <mergeCell ref="A3:N3"/>
    <mergeCell ref="A4:N4"/>
  </mergeCells>
  <pageMargins left="0.9055118110236221" right="0.31496062992125984" top="0.74803149606299213" bottom="0.74803149606299213" header="0.31496062992125984" footer="0.31496062992125984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maximo.sifuentes@hotmail.com</dc:creator>
  <cp:lastModifiedBy>CONTRALORIA</cp:lastModifiedBy>
  <cp:lastPrinted>2018-03-05T17:39:16Z</cp:lastPrinted>
  <dcterms:created xsi:type="dcterms:W3CDTF">2018-03-05T15:53:29Z</dcterms:created>
  <dcterms:modified xsi:type="dcterms:W3CDTF">2018-03-05T17:39:57Z</dcterms:modified>
</cp:coreProperties>
</file>